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12_DICIEMBRE\DIGITAL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2" i="1"/>
  <c r="G80" i="1"/>
  <c r="G79" i="1"/>
  <c r="G77" i="1"/>
  <c r="G75" i="1"/>
  <c r="G74" i="1"/>
  <c r="G73" i="1"/>
  <c r="G71" i="1"/>
  <c r="G70" i="1"/>
  <c r="G68" i="1"/>
  <c r="G66" i="1"/>
  <c r="G62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0" i="1"/>
  <c r="G19" i="1"/>
  <c r="G18" i="1"/>
  <c r="G17" i="1"/>
  <c r="G12" i="1"/>
  <c r="G11" i="1"/>
  <c r="G10" i="1"/>
  <c r="G7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G83" i="1" s="1"/>
  <c r="F82" i="1"/>
  <c r="F81" i="1"/>
  <c r="G81" i="1" s="1"/>
  <c r="F80" i="1"/>
  <c r="F79" i="1"/>
  <c r="F77" i="1"/>
  <c r="F76" i="1"/>
  <c r="G76" i="1" s="1"/>
  <c r="F75" i="1"/>
  <c r="F74" i="1"/>
  <c r="F73" i="1"/>
  <c r="F71" i="1"/>
  <c r="F70" i="1"/>
  <c r="F69" i="1"/>
  <c r="G69" i="1" s="1"/>
  <c r="F68" i="1"/>
  <c r="F67" i="1"/>
  <c r="G67" i="1" s="1"/>
  <c r="F66" i="1"/>
  <c r="F65" i="1"/>
  <c r="G65" i="1" s="1"/>
  <c r="F64" i="1"/>
  <c r="G64" i="1" s="1"/>
  <c r="F62" i="1"/>
  <c r="F61" i="1"/>
  <c r="G61" i="1" s="1"/>
  <c r="F60" i="1"/>
  <c r="F59" i="1"/>
  <c r="F58" i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G25" i="1" s="1"/>
  <c r="F24" i="1"/>
  <c r="F23" i="1"/>
  <c r="F22" i="1"/>
  <c r="F20" i="1"/>
  <c r="F19" i="1"/>
  <c r="F18" i="1"/>
  <c r="F17" i="1"/>
  <c r="F16" i="1"/>
  <c r="G16" i="1" s="1"/>
  <c r="F15" i="1"/>
  <c r="G15" i="1" s="1"/>
  <c r="F14" i="1"/>
  <c r="G14" i="1" s="1"/>
  <c r="F12" i="1"/>
  <c r="F11" i="1"/>
  <c r="F10" i="1"/>
  <c r="F9" i="1"/>
  <c r="G9" i="1" s="1"/>
  <c r="F8" i="1"/>
  <c r="G8" i="1" s="1"/>
  <c r="F7" i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F21" i="1" s="1"/>
  <c r="G21" i="1" s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F78" i="1" s="1"/>
  <c r="G78" i="1" s="1"/>
  <c r="C72" i="1"/>
  <c r="C63" i="1"/>
  <c r="C55" i="1"/>
  <c r="C49" i="1"/>
  <c r="C44" i="1"/>
  <c r="C38" i="1"/>
  <c r="C35" i="1"/>
  <c r="C33" i="1"/>
  <c r="C27" i="1"/>
  <c r="C21" i="1"/>
  <c r="C13" i="1"/>
  <c r="C5" i="1"/>
  <c r="F5" i="1" s="1"/>
  <c r="G5" i="1" s="1"/>
  <c r="E43" i="1" l="1"/>
  <c r="F72" i="1"/>
  <c r="G72" i="1" s="1"/>
  <c r="F63" i="1"/>
  <c r="G63" i="1" s="1"/>
  <c r="C43" i="1"/>
  <c r="D43" i="1"/>
  <c r="F55" i="1"/>
  <c r="G55" i="1" s="1"/>
  <c r="F13" i="1"/>
  <c r="G13" i="1" s="1"/>
  <c r="E4" i="1"/>
  <c r="D4" i="1"/>
  <c r="C4" i="1"/>
  <c r="E3" i="1" l="1"/>
  <c r="C3" i="1"/>
  <c r="F43" i="1"/>
  <c r="G43" i="1" s="1"/>
  <c r="D3" i="1"/>
  <c r="F4" i="1"/>
  <c r="G4" i="1" s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<sst xmlns="http://schemas.openxmlformats.org/spreadsheetml/2006/main" count="125" uniqueCount="124">
  <si>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</si>
  <si>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</si>
  <si>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</si>
  <si>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</si>
  <si>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</si>
  <si>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</si>
  <si>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</si>
  <si>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</si>
  <si>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</si>
  <si>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</si>
  <si>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</si>
  <si>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</si>
  <si>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</si>
  <si>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</si>
  <si>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</si>
  <si>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</si>
  <si>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</si>
  <si>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</si>
  <si>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</si>
  <si>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</si>
  <si>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</si>
  <si>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</si>
  <si>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</si>
  <si>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</si>
  <si>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</si>
  <si>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</si>
  <si>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</si>
  <si>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</si>
  <si>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</si>
  <si>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</si>
  <si>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</si>
  <si>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</si>
  <si>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</si>
  <si>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</si>
  <si>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</si>
  <si>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</si>
  <si>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</si>
  <si>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</si>
  <si>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</si>
  <si>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</si>
  <si>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</si>
  <si>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</si>
  <si>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</si>
  <si>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</si>
  <si>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</si>
  <si>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</si>
  <si>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</si>
  <si>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</si>
  <si>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</si>
  <si>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</si>
  <si>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</si>
  <si>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</si>
  <si>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</si>
  <si>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</si>
  <si>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</si>
  <si>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</si>
  <si>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</si>
  <si>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</si>
  <si>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</si>
  <si>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</si>
  <si>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</si>
  <si>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</si>
  <si>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</si>
  <si>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</si>
  <si>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</si>
  <si>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</si>
  <si>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</si>
  <si>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</si>
  <si>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</si>
  <si>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</si>
  <si>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</si>
  <si>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</si>
  <si>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</si>
  <si>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</si>
  <si>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</si>
  <si>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</si>
  <si>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</si>
  <si>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</si>
  <si>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</si>
  <si>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</si>
  <si>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</si>
  <si>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</si>
  <si>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</si>
  <si>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</si>
  <si>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</si>
  <si>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</si>
  <si>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</si>
  <si>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</si>
  <si>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</si>
  <si>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</si>
  <si>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</si>
  <si>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</si>
  <si>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</si>
  <si>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</si>
  <si>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</si>
  <si>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</si>
  <si>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</si>
  <si>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</si>
  <si>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</si>
  <si>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</si>
  <si>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</si>
  <si>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</si>
  <si>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</si>
  <si>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</si>
  <si>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</si>
  <si>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</si>
  <si>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</si>
  <si>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</si>
  <si>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</si>
  <si>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</si>
  <si>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</si>
  <si>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</si>
  <si>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</si>
  <si>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</si>
  <si>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</si>
  <si>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</si>
  <si>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</si>
  <si>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</si>
  <si>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</si>
  <si>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</si>
  <si>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</si>
  <si>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SISTEMA PARA EL DESARROLLO INTEGRAL DE LA FAMILIA DEL MUNICIPIO COMONFORT, GTO.
DEL 1 DE ENERO AL AL 31 DE DICIEMBRE DEL 2017</t>
  </si>
  <si>
    <t>Directora SMDIF
LEE Karent Hernandez Arvizú</t>
  </si>
  <si>
    <t>Coordinador Contable
C.P. Araceli Alvarez 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</si>
</sst>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1" xfId="8" applyFont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4" fillId="0" borderId="5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wrapText="1"/>
      <protection locked="0"/>
    </xf>
    <xf numFmtId="4" fontId="3" fillId="0" borderId="5" xfId="8" applyNumberFormat="1" applyFont="1" applyFill="1" applyBorder="1" applyAlignment="1" applyProtection="1">
      <alignment wrapText="1"/>
      <protection locked="0"/>
    </xf>
    <xf numFmtId="0" fontId="4" fillId="0" borderId="6" xfId="8" applyFont="1" applyBorder="1" applyAlignment="1">
      <alignment horizontal="center" vertical="top"/>
    </xf>
    <xf numFmtId="4" fontId="4" fillId="0" borderId="7" xfId="8" applyNumberFormat="1" applyFont="1" applyFill="1" applyBorder="1" applyAlignment="1" applyProtection="1">
      <alignment vertical="top" wrapText="1"/>
      <protection locked="0"/>
    </xf>
    <xf numFmtId="4" fontId="4" fillId="0" borderId="8" xfId="8" applyNumberFormat="1" applyFont="1" applyFill="1" applyBorder="1" applyAlignment="1" applyProtection="1">
      <alignment vertical="top"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 wrapText="1"/>
    </xf>
    <xf numFmtId="4" fontId="7" fillId="4" borderId="9" xfId="8" applyNumberFormat="1" applyFont="1" applyFill="1" applyBorder="1" applyAlignment="1">
      <alignment horizontal="center" vertical="center" wrapText="1"/>
    </xf>
    <xf numFmtId="0" fontId="7" fillId="4" borderId="13" xfId="8" applyFont="1" applyFill="1" applyBorder="1" applyAlignment="1">
      <alignment horizontal="center" vertical="center"/>
    </xf>
    <xf numFmtId="0" fontId="4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/>
      <protection locked="0"/>
    </xf>
    <xf numFmtId="0" fontId="3" fillId="0" borderId="0" xfId="8" applyFont="1" applyBorder="1" applyAlignment="1">
      <alignment horizontal="center" vertical="top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3" activePane="bottomLeft" state="frozen"/>
      <selection pane="bottomLeft" activeCell="B105" sqref="B105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7" t="s">
        <v>121</v>
      </c>
      <c r="B1" s="38"/>
      <c r="C1" s="38"/>
      <c r="D1" s="38"/>
      <c r="E1" s="38"/>
      <c r="F1" s="38"/>
      <c r="G1" s="39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5776967</v>
      </c>
      <c r="D3" s="3">
        <f>SUM(D4+D43)</f>
        <v>90352125.810000002</v>
      </c>
      <c r="E3" s="3">
        <f>SUM(E4+E43)</f>
        <v>88921705.370000005</v>
      </c>
      <c r="F3" s="3">
        <f>C3+D3-E3</f>
        <v>7207387.4399999976</v>
      </c>
      <c r="G3" s="4">
        <f>F3-C3</f>
        <v>1430420.4399999976</v>
      </c>
    </row>
    <row r="4" spans="1:7" x14ac:dyDescent="0.2">
      <c r="A4" s="5">
        <v>1100</v>
      </c>
      <c r="B4" s="6" t="s">
        <v>4</v>
      </c>
      <c r="C4" s="7">
        <f>SUM(C5+C13+C21+C27+C33+C35+C38)</f>
        <v>1271710.5</v>
      </c>
      <c r="D4" s="7">
        <f>SUM(D5+D13+D21+D27+D33+D35+D38)</f>
        <v>89861808.680000007</v>
      </c>
      <c r="E4" s="7">
        <f>SUM(E5+E13+E21+E27+E33+E35+E38)</f>
        <v>87966233.560000002</v>
      </c>
      <c r="F4" s="7">
        <f t="shared" ref="F4:F67" si="0">C4+D4-E4</f>
        <v>3167285.6200000048</v>
      </c>
      <c r="G4" s="8">
        <f t="shared" ref="G4:G67" si="1">F4-C4</f>
        <v>1895575.1200000048</v>
      </c>
    </row>
    <row r="5" spans="1:7" x14ac:dyDescent="0.2">
      <c r="A5" s="5">
        <v>1110</v>
      </c>
      <c r="B5" s="6" t="s">
        <v>5</v>
      </c>
      <c r="C5" s="7">
        <f>SUM(C6:C12)</f>
        <v>1024367.75</v>
      </c>
      <c r="D5" s="7">
        <f>SUM(D6:D12)</f>
        <v>56552773.210000001</v>
      </c>
      <c r="E5" s="7">
        <f>SUM(E6:E12)</f>
        <v>55388126.75</v>
      </c>
      <c r="F5" s="7">
        <f t="shared" si="0"/>
        <v>2189014.2100000009</v>
      </c>
      <c r="G5" s="8">
        <f t="shared" si="1"/>
        <v>1164646.4600000009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343956.55</v>
      </c>
      <c r="D8" s="10">
        <v>53582817.140000001</v>
      </c>
      <c r="E8" s="10">
        <v>51737759.479999997</v>
      </c>
      <c r="F8" s="10">
        <f t="shared" si="0"/>
        <v>2189014.2100000009</v>
      </c>
      <c r="G8" s="11">
        <f t="shared" si="1"/>
        <v>1845057.6600000008</v>
      </c>
    </row>
    <row r="9" spans="1:7" x14ac:dyDescent="0.2">
      <c r="A9" s="9">
        <v>1114</v>
      </c>
      <c r="B9" s="26" t="s">
        <v>9</v>
      </c>
      <c r="C9" s="10">
        <v>680411.2</v>
      </c>
      <c r="D9" s="10">
        <v>2969956.07</v>
      </c>
      <c r="E9" s="10">
        <v>3650367.27</v>
      </c>
      <c r="F9" s="10">
        <f t="shared" si="0"/>
        <v>0</v>
      </c>
      <c r="G9" s="11">
        <f t="shared" si="1"/>
        <v>-680411.2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247342.75</v>
      </c>
      <c r="D13" s="7">
        <f>SUM(D14:D20)</f>
        <v>32339035.470000003</v>
      </c>
      <c r="E13" s="7">
        <f>SUM(E14:E20)</f>
        <v>32374897.469999999</v>
      </c>
      <c r="F13" s="7">
        <f t="shared" si="0"/>
        <v>211480.75000000373</v>
      </c>
      <c r="G13" s="8">
        <f t="shared" si="1"/>
        <v>-35861.999999996275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25048558.620000001</v>
      </c>
      <c r="E14" s="10">
        <v>24982581.129999999</v>
      </c>
      <c r="F14" s="10">
        <f t="shared" si="0"/>
        <v>65977.490000002086</v>
      </c>
      <c r="G14" s="11">
        <f t="shared" si="1"/>
        <v>65977.490000002086</v>
      </c>
    </row>
    <row r="15" spans="1:7" x14ac:dyDescent="0.2">
      <c r="A15" s="9">
        <v>1122</v>
      </c>
      <c r="B15" s="26" t="s">
        <v>14</v>
      </c>
      <c r="C15" s="10">
        <v>16276.12</v>
      </c>
      <c r="D15" s="10">
        <v>25634.71</v>
      </c>
      <c r="E15" s="10">
        <v>29613.35</v>
      </c>
      <c r="F15" s="10">
        <f t="shared" si="0"/>
        <v>12297.480000000003</v>
      </c>
      <c r="G15" s="11">
        <f t="shared" si="1"/>
        <v>-3978.6399999999976</v>
      </c>
    </row>
    <row r="16" spans="1:7" x14ac:dyDescent="0.2">
      <c r="A16" s="9">
        <v>1123</v>
      </c>
      <c r="B16" s="26" t="s">
        <v>15</v>
      </c>
      <c r="C16" s="10">
        <v>1627.63</v>
      </c>
      <c r="D16" s="10">
        <v>215555.92</v>
      </c>
      <c r="E16" s="10">
        <v>183754.27</v>
      </c>
      <c r="F16" s="10">
        <f t="shared" si="0"/>
        <v>33429.280000000028</v>
      </c>
      <c r="G16" s="11">
        <f t="shared" si="1"/>
        <v>31801.650000000027</v>
      </c>
    </row>
    <row r="17" spans="1:7" x14ac:dyDescent="0.2">
      <c r="A17" s="9">
        <v>1124</v>
      </c>
      <c r="B17" s="26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500</v>
      </c>
      <c r="D18" s="10">
        <v>82501.52</v>
      </c>
      <c r="E18" s="10">
        <v>82501.52</v>
      </c>
      <c r="F18" s="10">
        <f t="shared" si="0"/>
        <v>500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228939</v>
      </c>
      <c r="D20" s="10">
        <v>6966784.7000000002</v>
      </c>
      <c r="E20" s="10">
        <v>7096447.2000000002</v>
      </c>
      <c r="F20" s="10">
        <f t="shared" si="0"/>
        <v>99276.5</v>
      </c>
      <c r="G20" s="11">
        <f t="shared" si="1"/>
        <v>-129662.5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970000</v>
      </c>
      <c r="E21" s="7">
        <f>SUM(E22:E26)</f>
        <v>203209.34</v>
      </c>
      <c r="F21" s="7">
        <f t="shared" si="0"/>
        <v>766790.66</v>
      </c>
      <c r="G21" s="8">
        <f t="shared" si="1"/>
        <v>766790.66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970000</v>
      </c>
      <c r="E25" s="10">
        <v>203209.34</v>
      </c>
      <c r="F25" s="10">
        <f t="shared" si="0"/>
        <v>766790.66</v>
      </c>
      <c r="G25" s="11">
        <f t="shared" si="1"/>
        <v>766790.66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4505256.5</v>
      </c>
      <c r="D43" s="7">
        <f>SUM(D44+D49+D55+D63+D72+D78+D84+D91+D97)</f>
        <v>490317.13</v>
      </c>
      <c r="E43" s="7">
        <f>SUM(E44+E49+E55+E63+E72+E78+E84+E91+E97)</f>
        <v>955471.81</v>
      </c>
      <c r="F43" s="7">
        <f t="shared" si="0"/>
        <v>4040101.82</v>
      </c>
      <c r="G43" s="8">
        <f t="shared" si="1"/>
        <v>-465154.68000000017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840735.94</v>
      </c>
      <c r="D55" s="14">
        <f>SUM(D56:D62)</f>
        <v>406418.68</v>
      </c>
      <c r="E55" s="14">
        <f>SUM(E56:E62)</f>
        <v>0</v>
      </c>
      <c r="F55" s="14">
        <f t="shared" si="0"/>
        <v>1247154.6199999999</v>
      </c>
      <c r="G55" s="15">
        <f t="shared" si="1"/>
        <v>406418.67999999993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840735.94</v>
      </c>
      <c r="D61" s="10">
        <v>406418.68</v>
      </c>
      <c r="E61" s="10">
        <v>0</v>
      </c>
      <c r="F61" s="10">
        <f t="shared" si="0"/>
        <v>1247154.6199999999</v>
      </c>
      <c r="G61" s="11">
        <f t="shared" si="1"/>
        <v>406418.67999999993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5283944.55</v>
      </c>
      <c r="D63" s="7">
        <f>SUM(D64:D71)</f>
        <v>83898.450000000012</v>
      </c>
      <c r="E63" s="7">
        <f>SUM(E64:E71)</f>
        <v>0</v>
      </c>
      <c r="F63" s="7">
        <f t="shared" si="0"/>
        <v>5367843</v>
      </c>
      <c r="G63" s="8">
        <f t="shared" si="1"/>
        <v>83898.450000000186</v>
      </c>
    </row>
    <row r="64" spans="1:7" x14ac:dyDescent="0.2">
      <c r="A64" s="9">
        <v>1241</v>
      </c>
      <c r="B64" s="26" t="s">
        <v>59</v>
      </c>
      <c r="C64" s="10">
        <v>2392984.35</v>
      </c>
      <c r="D64" s="10">
        <v>27807.200000000001</v>
      </c>
      <c r="E64" s="10">
        <v>0</v>
      </c>
      <c r="F64" s="10">
        <f t="shared" si="0"/>
        <v>2420791.5500000003</v>
      </c>
      <c r="G64" s="11">
        <f t="shared" si="1"/>
        <v>27807.200000000186</v>
      </c>
    </row>
    <row r="65" spans="1:7" x14ac:dyDescent="0.2">
      <c r="A65" s="9">
        <v>1242</v>
      </c>
      <c r="B65" s="26" t="s">
        <v>60</v>
      </c>
      <c r="C65" s="10">
        <v>121348.28</v>
      </c>
      <c r="D65" s="10">
        <v>42990.21</v>
      </c>
      <c r="E65" s="10">
        <v>0</v>
      </c>
      <c r="F65" s="10">
        <f t="shared" si="0"/>
        <v>164338.49</v>
      </c>
      <c r="G65" s="11">
        <f t="shared" si="1"/>
        <v>42990.209999999992</v>
      </c>
    </row>
    <row r="66" spans="1:7" x14ac:dyDescent="0.2">
      <c r="A66" s="9">
        <v>1243</v>
      </c>
      <c r="B66" s="26" t="s">
        <v>61</v>
      </c>
      <c r="C66" s="10">
        <v>152018.92000000001</v>
      </c>
      <c r="D66" s="10">
        <v>13101.04</v>
      </c>
      <c r="E66" s="10">
        <v>0</v>
      </c>
      <c r="F66" s="10">
        <f t="shared" si="0"/>
        <v>165119.96000000002</v>
      </c>
      <c r="G66" s="11">
        <f t="shared" si="1"/>
        <v>13101.040000000008</v>
      </c>
    </row>
    <row r="67" spans="1:7" x14ac:dyDescent="0.2">
      <c r="A67" s="9">
        <v>1244</v>
      </c>
      <c r="B67" s="26" t="s">
        <v>62</v>
      </c>
      <c r="C67" s="10">
        <v>2587496</v>
      </c>
      <c r="D67" s="10">
        <v>0</v>
      </c>
      <c r="E67" s="10">
        <v>0</v>
      </c>
      <c r="F67" s="10">
        <f t="shared" si="0"/>
        <v>2587496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30097</v>
      </c>
      <c r="D69" s="10">
        <v>0</v>
      </c>
      <c r="E69" s="10">
        <v>0</v>
      </c>
      <c r="F69" s="10">
        <f t="shared" si="2"/>
        <v>30097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29771</v>
      </c>
      <c r="D72" s="7">
        <f>SUM(D73:D77)</f>
        <v>0</v>
      </c>
      <c r="E72" s="7">
        <f>SUM(E73:E77)</f>
        <v>0</v>
      </c>
      <c r="F72" s="7">
        <f t="shared" si="2"/>
        <v>29771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0</v>
      </c>
      <c r="D73" s="10">
        <v>0</v>
      </c>
      <c r="E73" s="10">
        <v>0</v>
      </c>
      <c r="F73" s="10">
        <f t="shared" si="2"/>
        <v>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29771</v>
      </c>
      <c r="D76" s="13">
        <v>0</v>
      </c>
      <c r="E76" s="13">
        <v>0</v>
      </c>
      <c r="F76" s="13">
        <f t="shared" si="2"/>
        <v>29771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-1649194.99</v>
      </c>
      <c r="D78" s="7">
        <f>SUM(D79:D83)</f>
        <v>0</v>
      </c>
      <c r="E78" s="7">
        <f>SUM(E79:E83)</f>
        <v>955471.81</v>
      </c>
      <c r="F78" s="7">
        <f t="shared" si="2"/>
        <v>-2604666.7999999998</v>
      </c>
      <c r="G78" s="8">
        <f t="shared" si="3"/>
        <v>-955471.80999999982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-1637736.23</v>
      </c>
      <c r="D81" s="13">
        <v>0</v>
      </c>
      <c r="E81" s="13">
        <v>950325.01</v>
      </c>
      <c r="F81" s="13">
        <f t="shared" si="2"/>
        <v>-2588061.2400000002</v>
      </c>
      <c r="G81" s="12">
        <f t="shared" si="3"/>
        <v>-950325.01000000024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-11458.76</v>
      </c>
      <c r="D83" s="13">
        <v>0</v>
      </c>
      <c r="E83" s="13">
        <v>5146.8</v>
      </c>
      <c r="F83" s="13">
        <f t="shared" si="2"/>
        <v>-16605.560000000001</v>
      </c>
      <c r="G83" s="12">
        <f t="shared" si="3"/>
        <v>-5146.8000000000011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6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40" t="s">
        <v>111</v>
      </c>
      <c r="C106" s="40"/>
      <c r="D106" s="41" t="s">
        <v>111</v>
      </c>
    </row>
    <row r="107" spans="1:7" ht="45" x14ac:dyDescent="0.2">
      <c r="A107" s="34"/>
      <c r="B107" s="43" t="s">
        <v>122</v>
      </c>
      <c r="C107" s="42"/>
      <c r="D107" s="43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dcterms:created xsi:type="dcterms:W3CDTF">2014-02-09T04:04:15Z</dcterms:created>
  <dcterms:modified xsi:type="dcterms:W3CDTF">2018-02-19T19:49:58Z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