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2.INF-FINANCIERA-TRIM\5.ANUAL-2017\RECABADA\DIGITALES-4TO-TR2017\"/>
    </mc:Choice>
  </mc:AlternateContent>
  <bookViews>
    <workbookView xWindow="120" yWindow="105" windowWidth="15240" windowHeight="7995" tabRatio="923" firstSheet="40" activeTab="42"/>
  </bookViews>
  <sheets>
    <sheet name="Notas a los Edos Financieros" sheetId="1" r:id="rId1"/>
    <sheet name="ESF-01" sheetId="30" r:id="rId2"/>
    <sheet name="ESF-01 (I)" sheetId="2" r:id="rId3"/>
    <sheet name="ESF-02 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 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 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  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'ESF-03'!$A$7:$K$118</definedName>
    <definedName name="_xlnm._FilterDatabase" localSheetId="14" hidden="1">'ESF-08'!$A$7:$H$104</definedName>
    <definedName name="_xlnm.Print_Area" localSheetId="46">'Conciliacion_Ig (I)'!$A$1:$D$11</definedName>
    <definedName name="_xlnm.Print_Area" localSheetId="30">'EA-01'!$A$1:$D$103</definedName>
    <definedName name="_xlnm.Print_Area" localSheetId="32">'EA-02'!$A$1:$E$16</definedName>
    <definedName name="_xlnm.Print_Area" localSheetId="34">'EA-03'!$A$1:$E$156</definedName>
    <definedName name="_xlnm.Print_Area" localSheetId="40">'EFE-01  '!$A$1:$E$108</definedName>
    <definedName name="_xlnm.Print_Area" localSheetId="42">'EFE-02'!$A$1:$D$19</definedName>
    <definedName name="_xlnm.Print_Area" localSheetId="44">'EFE-03'!$A$1:$C$43</definedName>
    <definedName name="_xlnm.Print_Area" localSheetId="1">'ESF-01'!$A$1:$E$74</definedName>
    <definedName name="_xlnm.Print_Area" localSheetId="3">'ESF-02 '!$A$1:$H$26</definedName>
    <definedName name="_xlnm.Print_Area" localSheetId="5">'ESF-03'!$A$1:$I$154</definedName>
    <definedName name="_xlnm.Print_Area" localSheetId="6">'ESF-03 (I)'!$A$1:$H$14</definedName>
    <definedName name="_xlnm.Print_Area" localSheetId="7">'ESF-04'!$A$1:$H$8</definedName>
    <definedName name="_xlnm.Print_Area" localSheetId="10">'ESF-06 '!$A$1:$G$18</definedName>
    <definedName name="_xlnm.Print_Area" localSheetId="12">'ESF-07'!$A$1:$E$18</definedName>
    <definedName name="_xlnm.Print_Area" localSheetId="14">'ESF-08'!$A$1:$F$59</definedName>
    <definedName name="_xlnm.Print_Area" localSheetId="16">'ESF-09'!$A$1:$F$33</definedName>
    <definedName name="_xlnm.Print_Area" localSheetId="18">'ESF-10'!$A$1:$H$8</definedName>
    <definedName name="_xlnm.Print_Area" localSheetId="20">'ESF-11'!$A$1:$D$13</definedName>
    <definedName name="_xlnm.Print_Area" localSheetId="22">'ESF-12 '!$A$1:$H$97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'VHP-02'!$A$1:$F$63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52511"/>
</workbook>
</file>

<file path=xl/calcChain.xml><?xml version="1.0" encoding="utf-8"?>
<calcChain xmlns="http://schemas.openxmlformats.org/spreadsheetml/2006/main">
  <c r="D21" i="38" l="1"/>
  <c r="C17" i="53" l="1"/>
  <c r="C41" i="50"/>
  <c r="C106" i="49"/>
  <c r="E106" i="49"/>
  <c r="D106" i="49"/>
  <c r="E61" i="48"/>
  <c r="D61" i="48"/>
  <c r="C154" i="46"/>
  <c r="G94" i="41" l="1"/>
  <c r="F94" i="41"/>
  <c r="E94" i="41"/>
  <c r="D94" i="41"/>
  <c r="C94" i="41"/>
  <c r="G87" i="41"/>
  <c r="F87" i="41"/>
  <c r="E87" i="41"/>
  <c r="D87" i="41"/>
  <c r="C87" i="41"/>
  <c r="D27" i="41"/>
  <c r="C27" i="41"/>
  <c r="G24" i="41"/>
  <c r="G27" i="41" s="1"/>
  <c r="F24" i="41"/>
  <c r="F27" i="41" s="1"/>
  <c r="E24" i="41"/>
  <c r="E27" i="41" s="1"/>
  <c r="D24" i="41"/>
  <c r="C24" i="41"/>
  <c r="G18" i="41"/>
  <c r="F18" i="41"/>
  <c r="E18" i="41"/>
  <c r="D18" i="41"/>
  <c r="C18" i="41"/>
  <c r="G12" i="41"/>
  <c r="F12" i="41"/>
  <c r="E12" i="41"/>
  <c r="D12" i="41"/>
  <c r="C12" i="41"/>
  <c r="D95" i="41" l="1"/>
  <c r="C95" i="41"/>
  <c r="F95" i="41"/>
  <c r="E95" i="41"/>
  <c r="G95" i="41"/>
  <c r="F119" i="32"/>
  <c r="G119" i="32"/>
  <c r="E119" i="32"/>
  <c r="D119" i="32"/>
  <c r="C119" i="32"/>
  <c r="G118" i="32"/>
  <c r="F118" i="32"/>
  <c r="E118" i="32"/>
  <c r="D118" i="32"/>
  <c r="C118" i="32"/>
  <c r="G92" i="32"/>
  <c r="F92" i="32"/>
  <c r="E92" i="32"/>
  <c r="D92" i="32"/>
  <c r="C92" i="32"/>
  <c r="G90" i="32"/>
  <c r="F90" i="32"/>
  <c r="E90" i="32"/>
  <c r="D90" i="32"/>
  <c r="C90" i="32"/>
  <c r="G31" i="32"/>
  <c r="F31" i="32"/>
  <c r="E31" i="32"/>
  <c r="D31" i="32"/>
  <c r="C31" i="32"/>
  <c r="G25" i="32"/>
  <c r="F25" i="32"/>
  <c r="E25" i="32"/>
  <c r="D25" i="32"/>
  <c r="C25" i="32"/>
  <c r="G23" i="32"/>
  <c r="F23" i="32"/>
  <c r="E23" i="32"/>
  <c r="D23" i="32"/>
  <c r="C23" i="32"/>
  <c r="G17" i="32"/>
  <c r="F17" i="32"/>
  <c r="E17" i="32"/>
  <c r="D17" i="32"/>
  <c r="C17" i="32"/>
  <c r="G32" i="32" l="1"/>
  <c r="D32" i="32"/>
  <c r="F32" i="32"/>
  <c r="E32" i="32"/>
  <c r="C32" i="32"/>
  <c r="C17" i="50"/>
  <c r="C61" i="48"/>
  <c r="C102" i="44"/>
  <c r="C94" i="37" l="1"/>
  <c r="E47" i="37"/>
  <c r="D47" i="37"/>
  <c r="C47" i="37"/>
  <c r="C50" i="30" l="1"/>
  <c r="C105" i="41" l="1"/>
  <c r="D105" i="41"/>
  <c r="E105" i="41"/>
  <c r="F105" i="41"/>
  <c r="G105" i="41"/>
  <c r="D43" i="32"/>
  <c r="E43" i="32"/>
  <c r="F43" i="32"/>
  <c r="G43" i="32"/>
  <c r="C43" i="32"/>
  <c r="E60" i="30"/>
  <c r="C9" i="53" l="1"/>
  <c r="C27" i="53"/>
  <c r="C9" i="52"/>
  <c r="C15" i="52"/>
  <c r="C20" i="52" s="1"/>
  <c r="C14" i="47"/>
  <c r="D14" i="47"/>
  <c r="E14" i="47"/>
  <c r="C14" i="45"/>
  <c r="C124" i="44"/>
  <c r="C10" i="43"/>
  <c r="C18" i="43"/>
  <c r="C26" i="43"/>
  <c r="C10" i="42"/>
  <c r="C18" i="42"/>
  <c r="C11" i="40"/>
  <c r="C20" i="40"/>
  <c r="C11" i="38"/>
  <c r="D11" i="38"/>
  <c r="E11" i="38"/>
  <c r="C19" i="38"/>
  <c r="D19" i="38"/>
  <c r="E19" i="38"/>
  <c r="C31" i="38"/>
  <c r="D31" i="38"/>
  <c r="E31" i="38"/>
  <c r="C19" i="37"/>
  <c r="D19" i="37"/>
  <c r="E19" i="37"/>
  <c r="C57" i="37"/>
  <c r="D57" i="37"/>
  <c r="E57" i="37"/>
  <c r="C67" i="37"/>
  <c r="D67" i="37"/>
  <c r="E67" i="37"/>
  <c r="D94" i="37"/>
  <c r="E94" i="37"/>
  <c r="C104" i="37"/>
  <c r="D104" i="37"/>
  <c r="E104" i="37"/>
  <c r="C16" i="36"/>
  <c r="C16" i="35"/>
  <c r="C16" i="34"/>
  <c r="C26" i="34"/>
  <c r="B28" i="34"/>
  <c r="C53" i="32"/>
  <c r="D53" i="32"/>
  <c r="E53" i="32"/>
  <c r="F53" i="32"/>
  <c r="G53" i="32"/>
  <c r="C81" i="32"/>
  <c r="D81" i="32"/>
  <c r="E81" i="32"/>
  <c r="F81" i="32"/>
  <c r="G81" i="32"/>
  <c r="C129" i="32"/>
  <c r="D129" i="32"/>
  <c r="E129" i="32"/>
  <c r="F129" i="32"/>
  <c r="G129" i="32"/>
  <c r="C139" i="32"/>
  <c r="D139" i="32"/>
  <c r="E139" i="32"/>
  <c r="F139" i="32"/>
  <c r="G139" i="32"/>
  <c r="C149" i="32"/>
  <c r="D149" i="32"/>
  <c r="E149" i="32"/>
  <c r="F149" i="32"/>
  <c r="G149" i="32"/>
  <c r="C159" i="32"/>
  <c r="D159" i="32"/>
  <c r="E159" i="32"/>
  <c r="F159" i="32"/>
  <c r="G159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60" i="30"/>
  <c r="C73" i="30"/>
  <c r="F18" i="28"/>
  <c r="G18" i="28"/>
  <c r="H18" i="28"/>
  <c r="I18" i="28"/>
  <c r="K18" i="28"/>
  <c r="L18" i="28"/>
  <c r="M18" i="28"/>
  <c r="N18" i="28"/>
  <c r="O18" i="28"/>
  <c r="C35" i="53" l="1"/>
</calcChain>
</file>

<file path=xl/sharedStrings.xml><?xml version="1.0" encoding="utf-8"?>
<sst xmlns="http://schemas.openxmlformats.org/spreadsheetml/2006/main" count="2409" uniqueCount="1725">
  <si>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</si>
  <si>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</si>
  <si>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</si>
  <si>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</si>
  <si>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</si>
  <si>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</si>
  <si>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</si>
  <si>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</si>
  <si>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</si>
  <si>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</si>
  <si>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</si>
  <si>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</si>
  <si>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</si>
  <si>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</si>
  <si>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</si>
  <si>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</si>
  <si>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</si>
  <si>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</si>
  <si>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</si>
  <si>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</si>
  <si>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</si>
  <si>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</si>
  <si>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</si>
  <si>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</si>
  <si>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</si>
  <si>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</si>
  <si>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</si>
  <si>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</si>
  <si>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</si>
  <si>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</si>
  <si>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</si>
  <si>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</si>
  <si>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</si>
  <si>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</si>
  <si>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</si>
  <si>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</si>
  <si>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</si>
  <si>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</si>
  <si>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</si>
  <si>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</si>
  <si>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</si>
  <si>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</si>
  <si>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</si>
  <si>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</si>
  <si>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</si>
  <si>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</si>
  <si>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</si>
  <si>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</si>
  <si>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</si>
  <si>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</si>
  <si>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</si>
  <si>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</si>
  <si>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</si>
  <si>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</si>
  <si>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</si>
  <si>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</si>
  <si>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</si>
  <si>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</si>
  <si>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</si>
  <si>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</si>
  <si>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</si>
  <si>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</si>
  <si>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</si>
  <si>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</si>
  <si>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</si>
  <si>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</si>
  <si>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</si>
  <si>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</si>
  <si>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</si>
  <si>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</si>
  <si>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</si>
  <si>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</si>
  <si>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</si>
  <si>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</si>
  <si>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</si>
  <si>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</si>
  <si>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</si>
  <si>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</si>
  <si>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</si>
  <si>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</si>
  <si>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</si>
  <si>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</si>
  <si>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</si>
  <si>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</si>
  <si>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</si>
  <si>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</si>
  <si>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</si>
  <si>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</si>
  <si>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</si>
  <si>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</si>
  <si>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</si>
  <si>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</si>
  <si>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</si>
  <si>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</si>
  <si>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</si>
  <si>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</si>
  <si>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</si>
  <si>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</si>
  <si>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</si>
  <si>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</si>
  <si>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</si>
  <si>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</si>
  <si>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</si>
  <si>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</si>
  <si>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</si>
  <si>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</si>
  <si>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</si>
  <si>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</si>
  <si>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</si>
  <si>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</si>
  <si>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</si>
  <si>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</si>
  <si>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</si>
  <si>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</si>
  <si>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</si>
  <si>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</si>
  <si>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</si>
  <si>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</si>
  <si>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</si>
  <si>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</si>
  <si>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</si>
  <si>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</si>
  <si>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</si>
  <si>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</si>
  <si>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</si>
  <si>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</si>
  <si>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</si>
  <si>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</si>
  <si>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</si>
  <si>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</si>
  <si>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</si>
  <si>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</si>
  <si>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</si>
  <si>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</si>
  <si>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</si>
  <si>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</si>
  <si>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</si>
  <si>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</si>
  <si>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</si>
  <si>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</si>
  <si>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</si>
  <si>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</si>
  <si>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</si>
  <si>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</si>
  <si>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</si>
  <si>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</si>
  <si>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</si>
  <si>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</si>
  <si>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</si>
  <si>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</si>
  <si>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</si>
  <si>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</si>
  <si>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</si>
  <si>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</si>
  <si>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</si>
  <si>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</si>
  <si>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</si>
  <si>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</si>
  <si>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</si>
  <si>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</si>
  <si>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</si>
  <si>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</si>
  <si>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</si>
  <si>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</si>
  <si>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</si>
  <si>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</si>
  <si>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</si>
  <si>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</si>
  <si>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</si>
  <si>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</si>
  <si>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</si>
  <si>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</si>
  <si>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</si>
  <si>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</si>
  <si>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</si>
  <si>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</si>
  <si>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</si>
  <si>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</si>
  <si>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</si>
  <si>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</si>
  <si>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</si>
  <si>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</si>
  <si>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</si>
  <si>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</si>
  <si>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</si>
  <si>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</si>
  <si>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</si>
  <si>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</si>
  <si>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</si>
  <si>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</si>
  <si>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</si>
  <si>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</si>
  <si>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</si>
  <si>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</si>
  <si>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</si>
  <si>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</si>
  <si>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</si>
  <si>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</si>
  <si>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</si>
  <si>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</si>
  <si>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</si>
  <si>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</si>
  <si>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</si>
  <si>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</si>
  <si>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</si>
  <si>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</si>
  <si>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</si>
  <si>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</si>
  <si>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</si>
  <si>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</si>
  <si>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</si>
  <si>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</si>
  <si>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</si>
  <si>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</si>
  <si>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</si>
  <si>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</si>
  <si>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</si>
  <si>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</si>
  <si>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</si>
  <si>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</si>
  <si>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</si>
  <si>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</si>
  <si>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</si>
  <si>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</si>
  <si>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</si>
  <si>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</si>
  <si>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</si>
  <si>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</si>
  <si>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</si>
  <si>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</si>
  <si>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</si>
  <si>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</si>
  <si>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</si>
  <si>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</si>
  <si>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</si>
  <si>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</si>
  <si>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</si>
  <si>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</si>
  <si>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</si>
  <si>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</si>
  <si>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</si>
  <si>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</si>
  <si>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</si>
  <si>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</si>
  <si>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</si>
  <si>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</si>
  <si>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</si>
  <si>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</si>
  <si>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</si>
  <si>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</si>
  <si>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</si>
  <si>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</si>
  <si>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</si>
  <si>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</si>
  <si>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</si>
  <si>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</si>
  <si>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</si>
  <si>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</si>
  <si>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</si>
  <si>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</si>
  <si>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</si>
  <si>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</si>
  <si>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</si>
  <si>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</si>
  <si>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</si>
  <si>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</si>
  <si>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</si>
  <si>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</si>
  <si>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</si>
  <si>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</si>
  <si>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</si>
  <si>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</si>
  <si>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</si>
  <si>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</si>
  <si>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</si>
  <si>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</si>
  <si>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</si>
  <si>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</si>
  <si>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</si>
  <si>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</si>
  <si>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</si>
  <si>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</si>
  <si>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</si>
  <si>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</si>
  <si>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</si>
  <si>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</si>
  <si>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</si>
  <si>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</si>
  <si>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</si>
  <si>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</si>
  <si>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</si>
  <si>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</si>
  <si>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</si>
  <si>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</si>
  <si>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</si>
  <si>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</si>
  <si>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</si>
  <si>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</si>
  <si>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</si>
  <si>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</si>
  <si>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</si>
  <si>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</si>
  <si>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</si>
  <si>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</si>
  <si>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</si>
  <si>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</si>
  <si>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</si>
  <si>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</si>
  <si>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</si>
  <si>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</si>
  <si>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</si>
  <si>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</si>
  <si>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</si>
  <si>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</si>
  <si>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</si>
  <si>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</si>
  <si>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</si>
  <si>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</si>
  <si>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</si>
  <si>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</si>
  <si>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</si>
  <si>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</si>
  <si>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</si>
  <si>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</si>
  <si>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</si>
  <si>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</si>
  <si>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</si>
  <si>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</si>
  <si>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</si>
  <si>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</si>
  <si>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</si>
  <si>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</si>
  <si>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</si>
  <si>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</si>
  <si>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</si>
  <si>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</si>
  <si>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</si>
  <si>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</si>
  <si>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</si>
  <si>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</si>
  <si>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</si>
  <si>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</si>
  <si>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</si>
  <si>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</si>
  <si>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</si>
  <si>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</si>
  <si>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</si>
  <si>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</si>
  <si>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</si>
  <si>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</si>
  <si>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</si>
  <si>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</si>
  <si>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</si>
  <si>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</si>
  <si>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</si>
  <si>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</si>
  <si>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</si>
  <si>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</si>
  <si>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</si>
  <si>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</si>
  <si>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</si>
  <si>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</si>
  <si>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</si>
  <si>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</si>
  <si>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</si>
  <si>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</si>
  <si>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</si>
  <si>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</si>
  <si>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</si>
  <si>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</si>
  <si>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</si>
  <si>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</si>
  <si>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</si>
  <si>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</si>
  <si>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</si>
  <si>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</si>
  <si>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</si>
  <si>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</si>
  <si>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</si>
  <si>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</si>
  <si>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</si>
  <si>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</si>
  <si>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</si>
  <si>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</si>
  <si>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</si>
  <si>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</si>
  <si>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</si>
  <si>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</si>
  <si>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</si>
  <si>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</si>
  <si>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</si>
  <si>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</si>
  <si>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</si>
  <si>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</si>
  <si>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</si>
  <si>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</si>
  <si>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</si>
  <si>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</si>
  <si>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</si>
  <si>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</si>
  <si>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</si>
  <si>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</si>
  <si>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</si>
  <si>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</si>
  <si>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</si>
  <si>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</si>
  <si>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</si>
  <si>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</si>
  <si>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</si>
  <si>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</si>
  <si>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</si>
  <si>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</si>
  <si>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</si>
  <si>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</si>
  <si>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</si>
  <si>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</si>
  <si>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</si>
  <si>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</si>
  <si>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</si>
  <si>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</si>
  <si>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</si>
  <si>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</si>
  <si>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</si>
  <si>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</si>
  <si>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</si>
  <si>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</si>
  <si>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</si>
  <si>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</si>
  <si>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</si>
  <si>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</si>
  <si>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</si>
  <si>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</si>
  <si>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</si>
  <si>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</si>
  <si>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</si>
  <si>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</si>
  <si>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</si>
  <si>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</si>
  <si>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</si>
  <si>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</si>
  <si>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</si>
  <si>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</si>
  <si>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</si>
  <si>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</si>
  <si>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</si>
  <si>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</si>
  <si>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</si>
  <si>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</si>
  <si>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</si>
  <si>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</si>
  <si>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</si>
  <si>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</si>
  <si>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</si>
  <si>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</si>
  <si>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</si>
  <si>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</si>
  <si>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</si>
  <si>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</si>
  <si>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</si>
  <si>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</si>
  <si>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</si>
  <si>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</si>
  <si>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</si>
  <si>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</si>
  <si>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</si>
  <si>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</si>
  <si>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</si>
  <si>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</si>
  <si>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</si>
  <si>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</si>
  <si>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</si>
  <si>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</si>
  <si>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</si>
  <si>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</si>
  <si>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</si>
  <si>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</si>
  <si>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</si>
  <si>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</si>
  <si>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</si>
  <si>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</si>
  <si>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</si>
  <si>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</si>
  <si>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</si>
  <si>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</si>
  <si>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</si>
  <si>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</si>
  <si>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</si>
  <si>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</si>
  <si>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</si>
  <si>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</si>
  <si>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</si>
  <si>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</si>
  <si>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</si>
  <si>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</si>
  <si>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</si>
  <si>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</si>
  <si>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</si>
  <si>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</si>
  <si>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</si>
  <si>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</si>
  <si>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</si>
  <si>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</si>
  <si>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</si>
  <si>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</si>
  <si>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</si>
  <si>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</si>
  <si>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</si>
  <si>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</si>
  <si>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</si>
  <si>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</si>
  <si>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</si>
  <si>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</si>
  <si>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</si>
  <si>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</si>
  <si>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</si>
  <si>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</si>
  <si>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PRESIDENTE MUNICIPAL
MVZ. JOSE ALBERTO MENDEZ PEREZ</t>
  </si>
  <si>
    <t>TESORERA MUNICIPAL
C.P. MAYRA RAMIREZ ESTRADA</t>
  </si>
  <si>
    <t>0112100030</t>
  </si>
  <si>
    <t>INV BNX FIDUCIARIO 135649-4</t>
  </si>
  <si>
    <t>0112200001</t>
  </si>
  <si>
    <t>REC MPAL SUBS AL EMPLEO</t>
  </si>
  <si>
    <t>0112200002</t>
  </si>
  <si>
    <t>FORTALECIMIENTO SUBS AL EMPLEO</t>
  </si>
  <si>
    <t>0112400001</t>
  </si>
  <si>
    <t>SECRETARIA DE FINANZAS, INVERSION Y</t>
  </si>
  <si>
    <t>112300001</t>
  </si>
  <si>
    <t>SANCHEZ ROMERO LUIS MANUEL</t>
  </si>
  <si>
    <t>HERNANDEZ FERREIRA J. JESUS</t>
  </si>
  <si>
    <t>GUILLEN RODRIGUEZ BRENDA YUNUEN</t>
  </si>
  <si>
    <t>ARELLANO MARTINEZ MARINA</t>
  </si>
  <si>
    <t>FUNCIONARIOS Y EMPLEADOS</t>
  </si>
  <si>
    <t>112300003</t>
  </si>
  <si>
    <t>TURNADO CON SINDICO</t>
  </si>
  <si>
    <t>VALES ONOFRE JACOB</t>
  </si>
  <si>
    <t>RAYO BUSTOS JAIME</t>
  </si>
  <si>
    <t>FUENTES  RESENDIZ SOFIA CECILIA</t>
  </si>
  <si>
    <t>GASTOS POR COMPROBAR</t>
  </si>
  <si>
    <t>112300008</t>
  </si>
  <si>
    <t>COFRADIA MEXICANO VENANCIO</t>
  </si>
  <si>
    <t>ADQUISICION MANTENIMIENTO Y REPOSICION</t>
  </si>
  <si>
    <t>112300011</t>
  </si>
  <si>
    <t>PEREZ ALONSO ANDRES</t>
  </si>
  <si>
    <t>PEREZ SOLIS JUAN ANTONIO</t>
  </si>
  <si>
    <t>PALOMINO OCHOA ANTONIO</t>
  </si>
  <si>
    <t>PEREZ JUAN ANTONIO</t>
  </si>
  <si>
    <t>ANTICIPOS DE NOMINA</t>
  </si>
  <si>
    <t>112500001</t>
  </si>
  <si>
    <t>GARCIA ALVAREZ ISABEL CRISTINA</t>
  </si>
  <si>
    <t>BAILON OLVERA EDITH</t>
  </si>
  <si>
    <t>LOPEZ  ZAVALA  MA SOCORRO</t>
  </si>
  <si>
    <t>OCEGUEDA SALAZAR JOSE ARMANDO</t>
  </si>
  <si>
    <t>RAMIREZ ESTRADA MAYRA</t>
  </si>
  <si>
    <t>112900001</t>
  </si>
  <si>
    <t>DE LA LLATA GOMEZ EDUARDO MARIA</t>
  </si>
  <si>
    <t>GRUPO IURANCHA S.A DE C.V.</t>
  </si>
  <si>
    <t>TOVAR ZUASTES  REFUGIO</t>
  </si>
  <si>
    <t>MENDOZA ALEJANDRO</t>
  </si>
  <si>
    <t>TORRES LOPEZ ARMANDO</t>
  </si>
  <si>
    <t>IMSS</t>
  </si>
  <si>
    <t>BANCO DEL BAJIO SA</t>
  </si>
  <si>
    <t>BBVA BANCOMER SA</t>
  </si>
  <si>
    <t>RAYO CRUZ CARLOS ALBERTO</t>
  </si>
  <si>
    <t>SECRETARIA DE FINANZAS (INTERESES)</t>
  </si>
  <si>
    <t>LIBRE PARA MUNICIPIO</t>
  </si>
  <si>
    <t>VELARDE MARTINEZ JUVENTINO</t>
  </si>
  <si>
    <t>CUESTA  HUITRON  MARCO ANTONIO</t>
  </si>
  <si>
    <t>RAMIREZ CARREÑO JAVIER</t>
  </si>
  <si>
    <t>MONTOYA FRIAS ALFARO</t>
  </si>
  <si>
    <t>TESORERIA DE LA FEDERACION</t>
  </si>
  <si>
    <t>113100001</t>
  </si>
  <si>
    <t>ANT. PROV. POR PREST DE SERVICIOS C.P.</t>
  </si>
  <si>
    <t>113200001</t>
  </si>
  <si>
    <t>DOS 3 ESTUDIO SA DE CV</t>
  </si>
  <si>
    <t>ANT. A PROV X ADQ. B. MUEBLES E INM. C.P.</t>
  </si>
  <si>
    <t>113400001</t>
  </si>
  <si>
    <t>GONZALEZ VEGA CONSTRUCCIONES S.A</t>
  </si>
  <si>
    <t>RAMIREZ  TRONCOSO ARTURO</t>
  </si>
  <si>
    <t>ROCHA  SANTOYO LUIS</t>
  </si>
  <si>
    <t>MENDOZA CUELLAR MARIA DE JESUS</t>
  </si>
  <si>
    <t>GEMCOB SA DE CV</t>
  </si>
  <si>
    <t>PUCHOTE FLORENCIO JUAN LUIS</t>
  </si>
  <si>
    <t>OBRAJERO CAMPUSANO MIGUEL ANGEL</t>
  </si>
  <si>
    <t>SIORDIA MENDEZ RICARDO</t>
  </si>
  <si>
    <t>CONTRERAS AGUADO ROSA MARTHA</t>
  </si>
  <si>
    <t>GONZALEZ RAMOS J. ARTEMIO</t>
  </si>
  <si>
    <t>MENDOZA PEREZ ALBERTO</t>
  </si>
  <si>
    <t>URDA PROYECTOS Y CONSTRUCCIONES SA</t>
  </si>
  <si>
    <t>VEGA JORDAN J CONCEPCION ALAN</t>
  </si>
  <si>
    <t>URBANISTAS DEL BAJIO SA DE CV</t>
  </si>
  <si>
    <t>CONSTRUCTORA PERIVA SA DE CV</t>
  </si>
  <si>
    <t>CONSORCIO CONSULTOR Y CONSTRUCTOR</t>
  </si>
  <si>
    <t>OLVERA ALVARADO BYRON ORLANDO</t>
  </si>
  <si>
    <t>ANTICIPO CONTRATISTAS C.P.</t>
  </si>
  <si>
    <t xml:space="preserve"> 123105811</t>
  </si>
  <si>
    <t xml:space="preserve"> 123305831</t>
  </si>
  <si>
    <t xml:space="preserve"> 123405891</t>
  </si>
  <si>
    <t xml:space="preserve"> 123516111</t>
  </si>
  <si>
    <t xml:space="preserve"> 123526121</t>
  </si>
  <si>
    <t xml:space="preserve"> 123536131</t>
  </si>
  <si>
    <t xml:space="preserve"> 123546141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</si>
  <si>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</si>
  <si>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</si>
  <si>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</si>
  <si>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</si>
  <si>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Equipo de audio y de video</t>
  </si>
  <si>
    <t>Camaras fotograficas y de video</t>
  </si>
  <si>
    <t>Otro mobiliario y equipo educacional y recreativo</t>
  </si>
  <si>
    <t>Equipo para uso médico dental y para laboratorio</t>
  </si>
  <si>
    <t>Automóviles y camiones</t>
  </si>
  <si>
    <t>Carrocerías y remolques</t>
  </si>
  <si>
    <t>Otro equipo de transporte</t>
  </si>
  <si>
    <t>Equipo de defensa y de seguridad</t>
  </si>
  <si>
    <t>Maquinaria y equipo agropecuario</t>
  </si>
  <si>
    <t>Maquinaria y equipo de construccion</t>
  </si>
  <si>
    <t>Sistemas de aire acondicionado calefacción y refr</t>
  </si>
  <si>
    <t>Equipo de comunicación y telecomunicacion</t>
  </si>
  <si>
    <t>Eq de generación y distrib de energía eléctrica</t>
  </si>
  <si>
    <t>Herramientas y maquinas  herramienta</t>
  </si>
  <si>
    <t>Otros equipos</t>
  </si>
  <si>
    <t>Otros bienes artísticos culturales y científicos</t>
  </si>
  <si>
    <t>0126305111</t>
  </si>
  <si>
    <t>ANUAL</t>
  </si>
  <si>
    <t>LINEA RECTA DE ACUERDO A VIDA UTIL ESTIMADA</t>
  </si>
  <si>
    <t>0126305121</t>
  </si>
  <si>
    <t>0126305151</t>
  </si>
  <si>
    <t>0126305191</t>
  </si>
  <si>
    <t>0126305211</t>
  </si>
  <si>
    <t>0126305231</t>
  </si>
  <si>
    <t>0126305291</t>
  </si>
  <si>
    <t>0126305311</t>
  </si>
  <si>
    <t>0126305411</t>
  </si>
  <si>
    <t>0126305421</t>
  </si>
  <si>
    <t>0126305491</t>
  </si>
  <si>
    <t>0126305511</t>
  </si>
  <si>
    <t>0126305611</t>
  </si>
  <si>
    <t>0126305631</t>
  </si>
  <si>
    <t>0126305641</t>
  </si>
  <si>
    <t>0126305651</t>
  </si>
  <si>
    <t>0126305663</t>
  </si>
  <si>
    <t>0126305671</t>
  </si>
  <si>
    <t>0126305691</t>
  </si>
  <si>
    <t>NO APLICA</t>
  </si>
  <si>
    <t>Software</t>
  </si>
  <si>
    <t>Concesiones</t>
  </si>
  <si>
    <t>0126505911</t>
  </si>
  <si>
    <t>Amort Acum Software</t>
  </si>
  <si>
    <t>211100001</t>
  </si>
  <si>
    <t>SERVICIOS PERSONALES POR PAGAR A CORTO PLAZO</t>
  </si>
  <si>
    <t>211100131</t>
  </si>
  <si>
    <t>PASIVOS CAPITULO 1000 AL CIERRE 2016</t>
  </si>
  <si>
    <t>SERVICIOS PERSONALES X PAGAR A C.P.</t>
  </si>
  <si>
    <t>211200001</t>
  </si>
  <si>
    <t>PROVEEDORES POR PAGAR A C.P.</t>
  </si>
  <si>
    <t>211300001</t>
  </si>
  <si>
    <t>LAS AGUILAS CONSTRUYE S.A DE C.V.</t>
  </si>
  <si>
    <t>CONTRATISTAS POR PAGAR A CP</t>
  </si>
  <si>
    <t>211300146</t>
  </si>
  <si>
    <t>PASIVOS CAPITULO 6000 AL CIERRE 2014</t>
  </si>
  <si>
    <t>211500164</t>
  </si>
  <si>
    <t>TRANSFERENCIAS OTORGADAS C PAGAR A C.P.</t>
  </si>
  <si>
    <t>0211700002</t>
  </si>
  <si>
    <t>IMSS FORTA 2009</t>
  </si>
  <si>
    <t>0211700003</t>
  </si>
  <si>
    <t>REC MPAL RCV</t>
  </si>
  <si>
    <t>0211700004</t>
  </si>
  <si>
    <t>REC MPAL INFONAVIT</t>
  </si>
  <si>
    <t>0211700005</t>
  </si>
  <si>
    <t>10% ISR HON SAGARPA 07</t>
  </si>
  <si>
    <t>0211700006</t>
  </si>
  <si>
    <t>ISR SALARIOS RM</t>
  </si>
  <si>
    <t>0211700007</t>
  </si>
  <si>
    <t>1% CEDULAR HONOR REC MPAL</t>
  </si>
  <si>
    <t>0211700008</t>
  </si>
  <si>
    <t>10% ISR ARRENDAMIENTO REC MPAL</t>
  </si>
  <si>
    <t>0211700009</t>
  </si>
  <si>
    <t>1% CEDULAR ARRENDAMIENTO</t>
  </si>
  <si>
    <t>0211700011</t>
  </si>
  <si>
    <t>ISR HONOR ASIM REC MPAL</t>
  </si>
  <si>
    <t>0211700012</t>
  </si>
  <si>
    <t>PRESTAMO SINDICATO</t>
  </si>
  <si>
    <t>0211700013</t>
  </si>
  <si>
    <t>CAJA ALIANZA</t>
  </si>
  <si>
    <t>0211700015</t>
  </si>
  <si>
    <t>SEGURO ING</t>
  </si>
  <si>
    <t>0211700016</t>
  </si>
  <si>
    <t>SEGURO METLIFE</t>
  </si>
  <si>
    <t>0211700017</t>
  </si>
  <si>
    <t>CAJA LIBERTAD</t>
  </si>
  <si>
    <t>0211700018</t>
  </si>
  <si>
    <t>FONACOT</t>
  </si>
  <si>
    <t>0211700019</t>
  </si>
  <si>
    <t>SERVICIO FUNERARIO</t>
  </si>
  <si>
    <t>0211700020</t>
  </si>
  <si>
    <t>CREDITO INFONAVIT</t>
  </si>
  <si>
    <t>0211700021</t>
  </si>
  <si>
    <t>CUOTA SINDICAL</t>
  </si>
  <si>
    <t>0211700022</t>
  </si>
  <si>
    <t>RETENCION 5 AL MILLAR</t>
  </si>
  <si>
    <t>0211700023</t>
  </si>
  <si>
    <t>RETENCION  PERSONAL</t>
  </si>
  <si>
    <t>0211700024</t>
  </si>
  <si>
    <t>PENSION ALIMENTICIA</t>
  </si>
  <si>
    <t>0211700025</t>
  </si>
  <si>
    <t>CAJA ACRECENTA</t>
  </si>
  <si>
    <t>0211700026</t>
  </si>
  <si>
    <t>VINCULO CULTURAL DEL BAJIO</t>
  </si>
  <si>
    <t>0211700027</t>
  </si>
  <si>
    <t>GPO OPTICO EMPRESARIAL</t>
  </si>
  <si>
    <t>0211700028</t>
  </si>
  <si>
    <t>RAPISOLUCION</t>
  </si>
  <si>
    <t>0211700033</t>
  </si>
  <si>
    <t>RETENCION JUZGADO</t>
  </si>
  <si>
    <t>0211700101</t>
  </si>
  <si>
    <t>REC MPAL IMSS</t>
  </si>
  <si>
    <t>0211700102</t>
  </si>
  <si>
    <t>0211700103</t>
  </si>
  <si>
    <t>0211700201</t>
  </si>
  <si>
    <t>2% NOMINA REC MPAL</t>
  </si>
  <si>
    <t>0211700399</t>
  </si>
  <si>
    <t>Fondo de Ahorro</t>
  </si>
  <si>
    <t>0211700400</t>
  </si>
  <si>
    <t>ISR REC MPAL</t>
  </si>
  <si>
    <t>0211700401</t>
  </si>
  <si>
    <t>ISR FORTA</t>
  </si>
  <si>
    <t>0211700402</t>
  </si>
  <si>
    <t>ISR INFRA</t>
  </si>
  <si>
    <t>0211700403</t>
  </si>
  <si>
    <t>ISR CASA DE LA CULTURA</t>
  </si>
  <si>
    <t>0211700404</t>
  </si>
  <si>
    <t>ISR HON ASIMILABLE REC MPAL</t>
  </si>
  <si>
    <t>0211700405</t>
  </si>
  <si>
    <t>ISR HON ASIMILABLE INFRA</t>
  </si>
  <si>
    <t>0211700406</t>
  </si>
  <si>
    <t>ISR HON ASIMILABLE  FORTA</t>
  </si>
  <si>
    <t>0211700407</t>
  </si>
  <si>
    <t>ISR HON ASIMILABLE  CASA DE LA CULTURA</t>
  </si>
  <si>
    <t>0211700412</t>
  </si>
  <si>
    <t>IMSS REC MPAL</t>
  </si>
  <si>
    <t>0211700415</t>
  </si>
  <si>
    <t>IMSS FORTA</t>
  </si>
  <si>
    <t>0211700417</t>
  </si>
  <si>
    <t>INFONAVIT FORTA</t>
  </si>
  <si>
    <t>0211700501</t>
  </si>
  <si>
    <t>RETENCION 2 AL MILLAR PROG. ESPECIALES</t>
  </si>
  <si>
    <t>0211700600</t>
  </si>
  <si>
    <t>10% ISR HON PROFESIONALES REC MPAL</t>
  </si>
  <si>
    <t>0211700601</t>
  </si>
  <si>
    <t>10% ISR HON PROFESIONALES FORTA</t>
  </si>
  <si>
    <t>0211700608</t>
  </si>
  <si>
    <t>1% CED HON PROFESIONALES REC MPAL</t>
  </si>
  <si>
    <t>0211700609</t>
  </si>
  <si>
    <t>1% CED HON PROFESIONALES FORTA</t>
  </si>
  <si>
    <t>0211700610</t>
  </si>
  <si>
    <t>1% CED HON PROFESIONALES INFRA</t>
  </si>
  <si>
    <t>0211700611</t>
  </si>
  <si>
    <t>1% CED HON PROFESIONALES CASA DE LA CULTURA</t>
  </si>
  <si>
    <t>0211700612</t>
  </si>
  <si>
    <t>1% CED ARRENDAMIENTO REC MPAL</t>
  </si>
  <si>
    <t>0211700613</t>
  </si>
  <si>
    <t>1% CED ARRENDAMIENTO FORTA</t>
  </si>
  <si>
    <t>0211700616</t>
  </si>
  <si>
    <t>ISR EJERCICIO 2013</t>
  </si>
  <si>
    <t>0211700617</t>
  </si>
  <si>
    <t>10% ISR HON. PROFESIONALES REC. PROPIO</t>
  </si>
  <si>
    <t>0211700619</t>
  </si>
  <si>
    <t>1% CED. HON. PROFESIONALES REC. PROPIO</t>
  </si>
  <si>
    <t>0211700620</t>
  </si>
  <si>
    <t>1% CED. ARRENDAMIENTO REC. PROPIO</t>
  </si>
  <si>
    <t>0211700621</t>
  </si>
  <si>
    <t>ISR HON ASIM RECURSO PROPIO</t>
  </si>
  <si>
    <t>IMPUESTOS POR PAGAR</t>
  </si>
  <si>
    <t>211900001</t>
  </si>
  <si>
    <t>ANGELES  OLALDE  JOSE FRANCISCO</t>
  </si>
  <si>
    <t>CALVARIO RAMIREZ VICTORIA</t>
  </si>
  <si>
    <t>OTRAS CUENTAS POR PAGAR CP</t>
  </si>
  <si>
    <t>ADQ. DE RESERVA TERRITORIAL</t>
  </si>
  <si>
    <t>BANCO DEL BAJIO SA INS DE BCA MULTIPLE</t>
  </si>
  <si>
    <t>S/N</t>
  </si>
  <si>
    <t>TIIE +1.70%</t>
  </si>
  <si>
    <t>205/2011</t>
  </si>
  <si>
    <t>GOBIERNO DEL ESTADO</t>
  </si>
  <si>
    <t>PARTICIPACIONES FEDERALES</t>
  </si>
  <si>
    <t>RECURSO MUNICIPAL</t>
  </si>
  <si>
    <t>NADA QUE MANIFESTAR</t>
  </si>
  <si>
    <t xml:space="preserve">311000000 </t>
  </si>
  <si>
    <t xml:space="preserve"> PATRIMONIO PROPIO</t>
  </si>
  <si>
    <t xml:space="preserve">311009999 </t>
  </si>
  <si>
    <t xml:space="preserve"> Baja AF</t>
  </si>
  <si>
    <t xml:space="preserve">312000000 </t>
  </si>
  <si>
    <t xml:space="preserve"> Donaciones de capital</t>
  </si>
  <si>
    <t>0321000001</t>
  </si>
  <si>
    <t>RESULTADO DEL EJERC (AHORRO/DESAHORRO)</t>
  </si>
  <si>
    <t>AHORRO Y DES AHORRO</t>
  </si>
  <si>
    <t>SARABIA VAZQUEZ ENRIQUE GERARDO</t>
  </si>
  <si>
    <t>MERCADO NUÑEZ MA. IVETTE</t>
  </si>
  <si>
    <t>TIERRABLANCA SANCHEZ TANIA ANGELICA</t>
  </si>
  <si>
    <t>ING. JAVIER DEVEZE ALVAREZ Y ASOCIA</t>
  </si>
  <si>
    <t>Terrenos</t>
  </si>
  <si>
    <t>Edificios e instalaciones</t>
  </si>
  <si>
    <t>Infraestructura</t>
  </si>
  <si>
    <t>Edificación habitacional</t>
  </si>
  <si>
    <t>Edificación no habitacional</t>
  </si>
  <si>
    <t>Constr obras p abastecde agua petróleo gas el</t>
  </si>
  <si>
    <t>División de terrenos y Constr de obras de urbaniz</t>
  </si>
  <si>
    <t>Construcción de vías de comunicación</t>
  </si>
  <si>
    <t>Otras construcc de ingeniería civil u obra pesada</t>
  </si>
  <si>
    <t>Instalaciones y equipamiento en construcciones</t>
  </si>
  <si>
    <t>Licencias informaticas e intelectuales</t>
  </si>
  <si>
    <t>0211700618</t>
  </si>
  <si>
    <t>10% ISR ARRENDAMIENTO REC. PROPIO</t>
  </si>
  <si>
    <t>1114 INVERSIONES TEMP</t>
  </si>
  <si>
    <t>0112100039</t>
  </si>
  <si>
    <t>INV BNX FID 2017 5102357</t>
  </si>
  <si>
    <t>Contribuyentes Clientes</t>
  </si>
  <si>
    <t>SUAREZ JUAREZ WENDY MARIBEL</t>
  </si>
  <si>
    <t>COMISION FEDERAL DE ELECTRICIDAD</t>
  </si>
  <si>
    <t>DIRECCION GENERAL DE INDUSTRIA</t>
  </si>
  <si>
    <t>SAZA GRUPO CONSTRUCTOR SA DE CV</t>
  </si>
  <si>
    <t>CATZA GRUPO DE URBANIZACION INTEGRA</t>
  </si>
  <si>
    <t>0124115111</t>
  </si>
  <si>
    <t>0124125121</t>
  </si>
  <si>
    <t>0124135151</t>
  </si>
  <si>
    <t>0124195191</t>
  </si>
  <si>
    <t>0124215211</t>
  </si>
  <si>
    <t>0124235231</t>
  </si>
  <si>
    <t>0124295291</t>
  </si>
  <si>
    <t>0124315311</t>
  </si>
  <si>
    <t>0124415411</t>
  </si>
  <si>
    <t>0124425421</t>
  </si>
  <si>
    <t>0124495491</t>
  </si>
  <si>
    <t>0124505511</t>
  </si>
  <si>
    <t>0124615611</t>
  </si>
  <si>
    <t>0124635631</t>
  </si>
  <si>
    <t>0124645641</t>
  </si>
  <si>
    <t>0124655651</t>
  </si>
  <si>
    <t>0124665661</t>
  </si>
  <si>
    <t>Accesorios de iluminación</t>
  </si>
  <si>
    <t>0124665663</t>
  </si>
  <si>
    <t>0124675671</t>
  </si>
  <si>
    <t>0124695691</t>
  </si>
  <si>
    <t>0124715133</t>
  </si>
  <si>
    <t>0211700500</t>
  </si>
  <si>
    <t>RETENCION 1 AL MILLAR PROG. ESPECIALES</t>
  </si>
  <si>
    <t>NOTAS A LOS ESTADOS FINANCIEROS DE CUARTO TRIMESTRE DE 2017</t>
  </si>
  <si>
    <t>47 DE 180</t>
  </si>
  <si>
    <t xml:space="preserve"> 111500004</t>
  </si>
  <si>
    <t xml:space="preserve">  AB EMPLEO TEMP BBVA 0109174109</t>
  </si>
  <si>
    <t xml:space="preserve"> 111500005</t>
  </si>
  <si>
    <t xml:space="preserve">  FORTASEG AF 2017 BBV</t>
  </si>
  <si>
    <t xml:space="preserve"> 111500006</t>
  </si>
  <si>
    <t xml:space="preserve">  FORTASEG AM 2017 BBV</t>
  </si>
  <si>
    <t xml:space="preserve"> 111500007</t>
  </si>
  <si>
    <t xml:space="preserve">  CALENTADORES PIDH BB</t>
  </si>
  <si>
    <t xml:space="preserve"> 111500008</t>
  </si>
  <si>
    <t xml:space="preserve">  AB PAQ TEC BBVA 0110350257</t>
  </si>
  <si>
    <t xml:space="preserve"> 111500009</t>
  </si>
  <si>
    <t xml:space="preserve">  AE PAQ TEC BBAJIO 18163907</t>
  </si>
  <si>
    <t xml:space="preserve"> 111500010</t>
  </si>
  <si>
    <t xml:space="preserve">  CALENTADORES FISE 20</t>
  </si>
  <si>
    <t xml:space="preserve"> 111500011</t>
  </si>
  <si>
    <t xml:space="preserve">  PDR 2017 BBAJIO 18663153</t>
  </si>
  <si>
    <t xml:space="preserve"> 111500012</t>
  </si>
  <si>
    <t xml:space="preserve">  PROG. FORT. TRANS. P</t>
  </si>
  <si>
    <t xml:space="preserve"> 111500014</t>
  </si>
  <si>
    <t xml:space="preserve">  CONV  EST DIV  BBVA</t>
  </si>
  <si>
    <t xml:space="preserve"> 111500016</t>
  </si>
  <si>
    <t xml:space="preserve">  3X1 CLL BTO JRZ BBVA</t>
  </si>
  <si>
    <t xml:space="preserve"> 111500017</t>
  </si>
  <si>
    <t xml:space="preserve">  CARR COM-POT 2ET (AB</t>
  </si>
  <si>
    <t xml:space="preserve"> 111500018</t>
  </si>
  <si>
    <t xml:space="preserve">  AE PIDMC 2017 BB 19906023</t>
  </si>
  <si>
    <t xml:space="preserve"> 111500019</t>
  </si>
  <si>
    <t xml:space="preserve">  AM PIDMC 2017 BB 19904903</t>
  </si>
  <si>
    <t xml:space="preserve"> 111500020</t>
  </si>
  <si>
    <t xml:space="preserve">  AB PAQ AVES BBVA 0110858706</t>
  </si>
  <si>
    <t xml:space="preserve"> 111500021</t>
  </si>
  <si>
    <t xml:space="preserve">  SACA COSECHAS 2017 BB 20251427</t>
  </si>
  <si>
    <t xml:space="preserve"> 111500022</t>
  </si>
  <si>
    <t xml:space="preserve">  CONCURSO DE DANZAS B</t>
  </si>
  <si>
    <t xml:space="preserve"> 111500023</t>
  </si>
  <si>
    <t xml:space="preserve">  ITS 2017 BB 19882497</t>
  </si>
  <si>
    <t xml:space="preserve"> 111500024</t>
  </si>
  <si>
    <t xml:space="preserve">  CINEMA MEXICO BBVA 0110902683</t>
  </si>
  <si>
    <t xml:space="preserve"> 111500025</t>
  </si>
  <si>
    <t xml:space="preserve">  PISBCC 2017 BB 19882380</t>
  </si>
  <si>
    <t xml:space="preserve"> 111500026</t>
  </si>
  <si>
    <t xml:space="preserve">  GARBANZO 2017 BBVA 0111098098</t>
  </si>
  <si>
    <t xml:space="preserve"> 111500027</t>
  </si>
  <si>
    <t xml:space="preserve">  mtto oficinas cecyte</t>
  </si>
  <si>
    <t xml:space="preserve"> 111500028</t>
  </si>
  <si>
    <t xml:space="preserve">  AE PAQ AVES BBVA 0110858676</t>
  </si>
  <si>
    <t>1121</t>
  </si>
  <si>
    <t>INV FINANCIERAS EN ESF-01</t>
  </si>
  <si>
    <t>1122</t>
  </si>
  <si>
    <t>CTAS X COB A C.P. EN ESF-02</t>
  </si>
  <si>
    <t>1124</t>
  </si>
  <si>
    <t>INGRESOS X REC. A C.P. EN ESF-02</t>
  </si>
  <si>
    <t>RAZO MENDOZA ANA LILIA</t>
  </si>
  <si>
    <t>MUNICIPIO DE COMONFORT (REC. EDO.)</t>
  </si>
  <si>
    <t>BENEFICIARIOS DE PROGRAMAS</t>
  </si>
  <si>
    <t>MELO NAVA VERONICA LETICIA</t>
  </si>
  <si>
    <t>MONTECILLO BARCENAS JOSE ALFREDO</t>
  </si>
  <si>
    <t>RAMIREZ QUEVEDO JESUS</t>
  </si>
  <si>
    <t>SUPROING SA DE CV</t>
  </si>
  <si>
    <t>LOPEZ VARGAS FELIX MARTIN</t>
  </si>
  <si>
    <t>0124225221</t>
  </si>
  <si>
    <t>Aparatos deportivos</t>
  </si>
  <si>
    <t>0126105831</t>
  </si>
  <si>
    <t>Dep Acum Edificios</t>
  </si>
  <si>
    <t>0126305661</t>
  </si>
  <si>
    <t>ANUAL 10%</t>
  </si>
  <si>
    <t>0126505971</t>
  </si>
  <si>
    <t>Amort Acum Licencias</t>
  </si>
  <si>
    <t>ANUAL 5%</t>
  </si>
  <si>
    <t>PASIVOS CAPITULO 1000</t>
  </si>
  <si>
    <t>211100161</t>
  </si>
  <si>
    <t>211100171</t>
  </si>
  <si>
    <t>PASIVOS CAPITULO 1000 AL CIERRE 2017</t>
  </si>
  <si>
    <t>MUNICIPIO DE COMONFORT (REC. MPAL.)</t>
  </si>
  <si>
    <t>211200172</t>
  </si>
  <si>
    <t>PASIVOS C.2000 2017</t>
  </si>
  <si>
    <t>211200173</t>
  </si>
  <si>
    <t>PASIVOS C.3000 2017</t>
  </si>
  <si>
    <t>211200175</t>
  </si>
  <si>
    <t>PASIVOS C.5000 2017</t>
  </si>
  <si>
    <t>211300176</t>
  </si>
  <si>
    <t>PASIVOS CAPITULO 6000 AL CIERRE 2017</t>
  </si>
  <si>
    <t>PASIVOS C. 4000 AL CIERRE 2016</t>
  </si>
  <si>
    <t>211500174</t>
  </si>
  <si>
    <t>PASIVOS C, 4000 AL CIERRE 2017</t>
  </si>
  <si>
    <t>0211700034</t>
  </si>
  <si>
    <t>SEGUROS INBURSA</t>
  </si>
  <si>
    <t>211900179</t>
  </si>
  <si>
    <t>PASIVOS C. 9000 2017</t>
  </si>
  <si>
    <t>225100001</t>
  </si>
  <si>
    <t>FONDOS EN GARANTIA L.P.</t>
  </si>
  <si>
    <t xml:space="preserve">  411200101 </t>
  </si>
  <si>
    <t xml:space="preserve">  PREDIAL URBANO CORRIENTE</t>
  </si>
  <si>
    <t xml:space="preserve">  411200102 </t>
  </si>
  <si>
    <t xml:space="preserve">  PREDIAL RÚSTICO CORRIENTE</t>
  </si>
  <si>
    <t xml:space="preserve">  411200103 </t>
  </si>
  <si>
    <t xml:space="preserve">  PREDIAL URBANO REZAGO</t>
  </si>
  <si>
    <t xml:space="preserve">  411200202 </t>
  </si>
  <si>
    <t xml:space="preserve">  IMPTO S/ ADQ.B. INMUEB.</t>
  </si>
  <si>
    <t xml:space="preserve">  411200301 </t>
  </si>
  <si>
    <t xml:space="preserve">  DIVISION Y LOTIFICACION</t>
  </si>
  <si>
    <t xml:space="preserve">  411200501 </t>
  </si>
  <si>
    <t xml:space="preserve">  IMP FRAC INDUST PESA</t>
  </si>
  <si>
    <t xml:space="preserve">  411201204 </t>
  </si>
  <si>
    <t xml:space="preserve">  PREDIAL RÚSTICO REZAGO</t>
  </si>
  <si>
    <t xml:space="preserve">  411300101 </t>
  </si>
  <si>
    <t xml:space="preserve">  IMPTO. DEL 6 % SOBRE</t>
  </si>
  <si>
    <t xml:space="preserve">  411300103 </t>
  </si>
  <si>
    <t xml:space="preserve">  IMPUESTO DEL 8.25% S</t>
  </si>
  <si>
    <t xml:space="preserve">  411600102 </t>
  </si>
  <si>
    <t xml:space="preserve">  EXPLOTACION DE BANCO</t>
  </si>
  <si>
    <t xml:space="preserve">  411700101 </t>
  </si>
  <si>
    <t xml:space="preserve">  RECARGOS DE PREDIAL</t>
  </si>
  <si>
    <t xml:space="preserve">  414100101 </t>
  </si>
  <si>
    <t xml:space="preserve">  SERVICIOS DE LIMPIA</t>
  </si>
  <si>
    <t xml:space="preserve">  414100201 </t>
  </si>
  <si>
    <t xml:space="preserve">  INHUMACIONES EN FOSA</t>
  </si>
  <si>
    <t xml:space="preserve">  414100203 </t>
  </si>
  <si>
    <t xml:space="preserve">  LICENCIA PARA CONSTR</t>
  </si>
  <si>
    <t xml:space="preserve">  414100204 </t>
  </si>
  <si>
    <t xml:space="preserve">  PERMISO PARA TRASLAD</t>
  </si>
  <si>
    <t xml:space="preserve">  414100206 </t>
  </si>
  <si>
    <t xml:space="preserve">  EXHUMACIÓN DE CADAVERES</t>
  </si>
  <si>
    <t xml:space="preserve">  414100207 </t>
  </si>
  <si>
    <t xml:space="preserve">  DERECHOS POSTERIORES PANTEONES</t>
  </si>
  <si>
    <t xml:space="preserve">  414100209 </t>
  </si>
  <si>
    <t xml:space="preserve">  OCUPACION DE ESPACIO</t>
  </si>
  <si>
    <t xml:space="preserve">  414100210 </t>
  </si>
  <si>
    <t xml:space="preserve">  AMBULANTES SEMIFIJOS</t>
  </si>
  <si>
    <t xml:space="preserve">  414100211 </t>
  </si>
  <si>
    <t xml:space="preserve">  TEMPORADA DE DÍA DE</t>
  </si>
  <si>
    <t xml:space="preserve">  414100212 </t>
  </si>
  <si>
    <t xml:space="preserve">  PERMISO PARA BAILE PUBLICO</t>
  </si>
  <si>
    <t xml:space="preserve">  414100213 </t>
  </si>
  <si>
    <t xml:space="preserve">  JUEGOS MECÁNICOS Y F</t>
  </si>
  <si>
    <t xml:space="preserve">  414100214 </t>
  </si>
  <si>
    <t xml:space="preserve">  INSTALACION DE PROMOCIONISTAS</t>
  </si>
  <si>
    <t xml:space="preserve">  414100215 </t>
  </si>
  <si>
    <t xml:space="preserve">  EXPED CREDEN EJERC C</t>
  </si>
  <si>
    <t xml:space="preserve">  414300101 </t>
  </si>
  <si>
    <t xml:space="preserve">  SERVICIOS POR PODA Y</t>
  </si>
  <si>
    <t xml:space="preserve">  414300103 </t>
  </si>
  <si>
    <t xml:space="preserve">  REFRENDO ANUAL DE CONCESIÓN</t>
  </si>
  <si>
    <t xml:space="preserve">  414300104 </t>
  </si>
  <si>
    <t xml:space="preserve">  OTROS SERVICIOS DE T</t>
  </si>
  <si>
    <t xml:space="preserve">  414300105 </t>
  </si>
  <si>
    <t xml:space="preserve">  CURSOS DE VERANO DE</t>
  </si>
  <si>
    <t xml:space="preserve">  414300106 </t>
  </si>
  <si>
    <t xml:space="preserve">  TALLERES DE CASA DE LA CULTURA</t>
  </si>
  <si>
    <t xml:space="preserve">  414300107 </t>
  </si>
  <si>
    <t xml:space="preserve">  LICENCIA DE REGULACI</t>
  </si>
  <si>
    <t xml:space="preserve">  414300108 </t>
  </si>
  <si>
    <t xml:space="preserve">  PRORROGA DE LICENCIA</t>
  </si>
  <si>
    <t xml:space="preserve">  414300110 </t>
  </si>
  <si>
    <t xml:space="preserve">  POR LICENCIA DE RECO</t>
  </si>
  <si>
    <t xml:space="preserve">  414300111 </t>
  </si>
  <si>
    <t xml:space="preserve">  ANÁLISIS DE FACTIBIL</t>
  </si>
  <si>
    <t xml:space="preserve">  414300113 </t>
  </si>
  <si>
    <t xml:space="preserve">  POR LICENCIA DE USO</t>
  </si>
  <si>
    <t xml:space="preserve">  414300114 </t>
  </si>
  <si>
    <t xml:space="preserve">  POR CAMBIO DE USO DE SUELO</t>
  </si>
  <si>
    <t xml:space="preserve">  414300115 </t>
  </si>
  <si>
    <t xml:space="preserve">  POR CERTIFICACIÓN DE</t>
  </si>
  <si>
    <t xml:space="preserve">  414300116 </t>
  </si>
  <si>
    <t xml:space="preserve">  414300118 </t>
  </si>
  <si>
    <t xml:space="preserve">  30% DE AVALÚOS FISCA</t>
  </si>
  <si>
    <t xml:space="preserve">  414300119 </t>
  </si>
  <si>
    <t xml:space="preserve">  HONORARIOS DE VALUACIÓN</t>
  </si>
  <si>
    <t xml:space="preserve">  414300120 </t>
  </si>
  <si>
    <t xml:space="preserve">  POR REVISIÓN DE PROY</t>
  </si>
  <si>
    <t xml:space="preserve">  414300121 </t>
  </si>
  <si>
    <t xml:space="preserve">  LIC. ANUAL COLOC. AN</t>
  </si>
  <si>
    <t xml:space="preserve">  414300122 </t>
  </si>
  <si>
    <t xml:space="preserve">  PERMISO COLOCACIÓN D</t>
  </si>
  <si>
    <t xml:space="preserve">  414300123 </t>
  </si>
  <si>
    <t xml:space="preserve">  PERMISOS EVENTUALES</t>
  </si>
  <si>
    <t xml:space="preserve">  414300124 </t>
  </si>
  <si>
    <t xml:space="preserve">  AUTORIZACIÓN PARA FU</t>
  </si>
  <si>
    <t xml:space="preserve">  414300125 </t>
  </si>
  <si>
    <t xml:space="preserve">  CONSTANCIAS DE VALOR</t>
  </si>
  <si>
    <t xml:space="preserve">  414300126 </t>
  </si>
  <si>
    <t xml:space="preserve">  CONSTANCIAS DE ESTAD</t>
  </si>
  <si>
    <t xml:space="preserve">  414300127 </t>
  </si>
  <si>
    <t xml:space="preserve">  CERTIFICACIONES EXPE</t>
  </si>
  <si>
    <t xml:space="preserve">  414300128 </t>
  </si>
  <si>
    <t xml:space="preserve">  CONSTANCIAS EXPEDIDA</t>
  </si>
  <si>
    <t xml:space="preserve">  414300129 </t>
  </si>
  <si>
    <t xml:space="preserve">  POR EXPEDICIÓN DE CO</t>
  </si>
  <si>
    <t xml:space="preserve">  414300131 </t>
  </si>
  <si>
    <t xml:space="preserve">  EXP LICENCIAS FUNCIONAMIENTO</t>
  </si>
  <si>
    <t xml:space="preserve">  414300133 </t>
  </si>
  <si>
    <t xml:space="preserve">  AUTORIZACION DE FRAC</t>
  </si>
  <si>
    <t xml:space="preserve">  414300134 </t>
  </si>
  <si>
    <t xml:space="preserve">  SUP DE OBRA CON BASE</t>
  </si>
  <si>
    <t xml:space="preserve">  414300135 </t>
  </si>
  <si>
    <t xml:space="preserve">  PERMISO PARA DIFUSIO</t>
  </si>
  <si>
    <t xml:space="preserve">  414300136 </t>
  </si>
  <si>
    <t xml:space="preserve">  PINTA DE BARDAS</t>
  </si>
  <si>
    <t xml:space="preserve">  414300138 </t>
  </si>
  <si>
    <t xml:space="preserve">  LICENCIAS DE CONSTRUCCIÓN</t>
  </si>
  <si>
    <t xml:space="preserve">  414300139 </t>
  </si>
  <si>
    <t xml:space="preserve">  EXPEDICÓN PLANOS DE</t>
  </si>
  <si>
    <t xml:space="preserve">  414300140 </t>
  </si>
  <si>
    <t xml:space="preserve">  EVALUACIÓN DE IMPACTO AMBIENTAL</t>
  </si>
  <si>
    <t xml:space="preserve">  414300141 </t>
  </si>
  <si>
    <t xml:space="preserve">  DERECHO DE ALUMBRADO PUBLICO</t>
  </si>
  <si>
    <t xml:space="preserve">  414300143 </t>
  </si>
  <si>
    <t xml:space="preserve">  FIESTAS Y EVENTOS PARTICULARES</t>
  </si>
  <si>
    <t xml:space="preserve">  414300144 </t>
  </si>
  <si>
    <t xml:space="preserve">  PERM PARA INST DE CI</t>
  </si>
  <si>
    <t xml:space="preserve">  414300145 </t>
  </si>
  <si>
    <t xml:space="preserve">  CAMBIO GIRO COMERCIAL</t>
  </si>
  <si>
    <t xml:space="preserve">  414300146 </t>
  </si>
  <si>
    <t xml:space="preserve">  CERTIFICACIÓN DE DES</t>
  </si>
  <si>
    <t xml:space="preserve">  414300147 </t>
  </si>
  <si>
    <t xml:space="preserve">  PERMISO MODIF TRAZA</t>
  </si>
  <si>
    <t xml:space="preserve">  414300148 </t>
  </si>
  <si>
    <t xml:space="preserve">  SERVICIOS DE TRANSPORTE</t>
  </si>
  <si>
    <t xml:space="preserve">  414300149 </t>
  </si>
  <si>
    <t xml:space="preserve">  Otros derechos de de</t>
  </si>
  <si>
    <t xml:space="preserve">  415100102 </t>
  </si>
  <si>
    <t xml:space="preserve">  REGISTRO DE PERITOS FISCALES</t>
  </si>
  <si>
    <t xml:space="preserve">  415100110 </t>
  </si>
  <si>
    <t xml:space="preserve">  EXPLOTACIÓN Y USO DE</t>
  </si>
  <si>
    <t xml:space="preserve">  415100111 </t>
  </si>
  <si>
    <t xml:space="preserve">  FORMAS VALORADAS</t>
  </si>
  <si>
    <t xml:space="preserve">  415100114 </t>
  </si>
  <si>
    <t xml:space="preserve">  INSC Y REF PADRON PROVEEDORES</t>
  </si>
  <si>
    <t xml:space="preserve">  415100115 </t>
  </si>
  <si>
    <t xml:space="preserve">  APORT MAT ALUMBRADO PUBLICO</t>
  </si>
  <si>
    <t xml:space="preserve">  415100116 </t>
  </si>
  <si>
    <t xml:space="preserve">  REDONDEO</t>
  </si>
  <si>
    <t xml:space="preserve">  415100117 </t>
  </si>
  <si>
    <t xml:space="preserve">  VTA LIBRO M LEDEZMA</t>
  </si>
  <si>
    <t xml:space="preserve">  415100118 </t>
  </si>
  <si>
    <t xml:space="preserve">  VTA. BASE P/OBRA LIC. PUB</t>
  </si>
  <si>
    <t xml:space="preserve">  415100120 </t>
  </si>
  <si>
    <t xml:space="preserve">  DEV. DE PERRO CAPTURADO</t>
  </si>
  <si>
    <t xml:space="preserve">  415100121 </t>
  </si>
  <si>
    <t xml:space="preserve">  REC. DE BAJA ACT. X SINIESTRO</t>
  </si>
  <si>
    <t xml:space="preserve">  415100123 </t>
  </si>
  <si>
    <t xml:space="preserve">  TRASPASO DE LOCALES DE LOS MER</t>
  </si>
  <si>
    <t xml:space="preserve">  415100125 </t>
  </si>
  <si>
    <t xml:space="preserve">  COPIAS SIMPLES</t>
  </si>
  <si>
    <t xml:space="preserve">  415100127 </t>
  </si>
  <si>
    <t xml:space="preserve">  USO EMPASTADO UNID. DEPORTIVA</t>
  </si>
  <si>
    <t xml:space="preserve">  415100128 </t>
  </si>
  <si>
    <t xml:space="preserve">  OTROS PRODUCTOS</t>
  </si>
  <si>
    <t xml:space="preserve">  415100129 </t>
  </si>
  <si>
    <t xml:space="preserve">  VENTA DE BIENES EN DESUSO</t>
  </si>
  <si>
    <t xml:space="preserve">  415100131 </t>
  </si>
  <si>
    <t xml:space="preserve">  INT BANCARIOS RECURSOS PROPIOS</t>
  </si>
  <si>
    <t xml:space="preserve">  415100132 </t>
  </si>
  <si>
    <t xml:space="preserve">  INT BANCARIOS REC ES</t>
  </si>
  <si>
    <t xml:space="preserve">  415100133 </t>
  </si>
  <si>
    <t xml:space="preserve">  INT BANCARIOS REC FE</t>
  </si>
  <si>
    <t xml:space="preserve">  416200103 </t>
  </si>
  <si>
    <t xml:space="preserve">  GASTOS DE COBRANZA</t>
  </si>
  <si>
    <t xml:space="preserve">  416200104 </t>
  </si>
  <si>
    <t xml:space="preserve">  MULTAS DE POLICÍA MUNICIPAL</t>
  </si>
  <si>
    <t xml:space="preserve">  416200105 </t>
  </si>
  <si>
    <t xml:space="preserve">  MULTAS DE TRÁNSITO MUNICIPAL</t>
  </si>
  <si>
    <t xml:space="preserve">  416200106 </t>
  </si>
  <si>
    <t xml:space="preserve">  MULTAS DE CATASTRO</t>
  </si>
  <si>
    <t xml:space="preserve">  416200112 </t>
  </si>
  <si>
    <t xml:space="preserve">  MULTA POR EJERCER EL</t>
  </si>
  <si>
    <t xml:space="preserve">  416200113 </t>
  </si>
  <si>
    <t xml:space="preserve">  REINTEGRO POR PAGO I</t>
  </si>
  <si>
    <t xml:space="preserve">  416200114 </t>
  </si>
  <si>
    <t xml:space="preserve">  MULTAS X VIOLA A REG</t>
  </si>
  <si>
    <t xml:space="preserve">  416200115 </t>
  </si>
  <si>
    <t xml:space="preserve">  MULTA FEDERAL</t>
  </si>
  <si>
    <t xml:space="preserve">  416200116 </t>
  </si>
  <si>
    <t xml:space="preserve">  MULTA POR INCUMP. CONTR</t>
  </si>
  <si>
    <t xml:space="preserve">  416200117 </t>
  </si>
  <si>
    <t xml:space="preserve">  DAÑOS AL MUNICIPIO</t>
  </si>
  <si>
    <t xml:space="preserve">  416900101 </t>
  </si>
  <si>
    <t xml:space="preserve">  DONATIVOS</t>
  </si>
  <si>
    <t xml:space="preserve">  421100101 </t>
  </si>
  <si>
    <t xml:space="preserve">  FONDO GENERAL</t>
  </si>
  <si>
    <t xml:space="preserve">  421100102 </t>
  </si>
  <si>
    <t xml:space="preserve">  FONDO DE FOMENTO MUNICIPAL</t>
  </si>
  <si>
    <t xml:space="preserve">  421100103 </t>
  </si>
  <si>
    <t xml:space="preserve">  FONDO DE FISCALIZACION</t>
  </si>
  <si>
    <t xml:space="preserve">  421100104 </t>
  </si>
  <si>
    <t xml:space="preserve">  FONDO IEPS DE GASOLINAS</t>
  </si>
  <si>
    <t xml:space="preserve">  421100105 </t>
  </si>
  <si>
    <t xml:space="preserve">  FONDO ISAN</t>
  </si>
  <si>
    <t xml:space="preserve">  421100106 </t>
  </si>
  <si>
    <t xml:space="preserve">  FONDO IMPUESTO SOBRE TENENCIA</t>
  </si>
  <si>
    <t xml:space="preserve">  421100107 </t>
  </si>
  <si>
    <t xml:space="preserve">  FONDO IMPUESTO ESPEC</t>
  </si>
  <si>
    <t xml:space="preserve">  421100109 </t>
  </si>
  <si>
    <t xml:space="preserve">  ALCOHOLES R-28</t>
  </si>
  <si>
    <t xml:space="preserve">  421100110 </t>
  </si>
  <si>
    <t xml:space="preserve">  FONDO DE COMPENSACIO ISAN</t>
  </si>
  <si>
    <t xml:space="preserve">  421100111 </t>
  </si>
  <si>
    <t xml:space="preserve">  FDOxREIN DE ISR R/PE</t>
  </si>
  <si>
    <t xml:space="preserve">  421100113 </t>
  </si>
  <si>
    <t xml:space="preserve">  Otras Participaciones</t>
  </si>
  <si>
    <t xml:space="preserve">  421200101 </t>
  </si>
  <si>
    <t xml:space="preserve">  INFRAESTRUCTURA</t>
  </si>
  <si>
    <t xml:space="preserve">  421200201 </t>
  </si>
  <si>
    <t xml:space="preserve">  FORTALECIMIENTO</t>
  </si>
  <si>
    <t xml:space="preserve">  421308371 </t>
  </si>
  <si>
    <t xml:space="preserve">  CONV AP FEDERAL</t>
  </si>
  <si>
    <t xml:space="preserve">  421308372 </t>
  </si>
  <si>
    <t xml:space="preserve">  CONV AP ESTATAL</t>
  </si>
  <si>
    <t xml:space="preserve">  421308373 </t>
  </si>
  <si>
    <t xml:space="preserve">  CONV AP BENEF</t>
  </si>
  <si>
    <t xml:space="preserve">511101111 </t>
  </si>
  <si>
    <t xml:space="preserve">  Dietas</t>
  </si>
  <si>
    <t xml:space="preserve">511101131 </t>
  </si>
  <si>
    <t xml:space="preserve">  Sueldos Base</t>
  </si>
  <si>
    <t xml:space="preserve">511101132 </t>
  </si>
  <si>
    <t xml:space="preserve">  Sueldos de Confianza</t>
  </si>
  <si>
    <t xml:space="preserve">511201212 </t>
  </si>
  <si>
    <t xml:space="preserve">  Honorarios asimilados</t>
  </si>
  <si>
    <t xml:space="preserve">511201221 </t>
  </si>
  <si>
    <t xml:space="preserve">  Remuneraciones para eventuales</t>
  </si>
  <si>
    <t xml:space="preserve">511301311 </t>
  </si>
  <si>
    <t xml:space="preserve">  Prima quinquenal</t>
  </si>
  <si>
    <t xml:space="preserve">511301312 </t>
  </si>
  <si>
    <t xml:space="preserve">  Antigüedad</t>
  </si>
  <si>
    <t xml:space="preserve">511301321 </t>
  </si>
  <si>
    <t xml:space="preserve">  Prima Vacacional</t>
  </si>
  <si>
    <t xml:space="preserve">511301323 </t>
  </si>
  <si>
    <t xml:space="preserve">  Gratificación de fin de año</t>
  </si>
  <si>
    <t xml:space="preserve">511301342 </t>
  </si>
  <si>
    <t xml:space="preserve">  Compensaciones por servicios</t>
  </si>
  <si>
    <t xml:space="preserve">511301371 </t>
  </si>
  <si>
    <t xml:space="preserve">  Honorarios especiales</t>
  </si>
  <si>
    <t xml:space="preserve">511401413 </t>
  </si>
  <si>
    <t xml:space="preserve">  Aportaciones IMSS</t>
  </si>
  <si>
    <t xml:space="preserve">511401421 </t>
  </si>
  <si>
    <t xml:space="preserve">  Aportaciones INFONAVIT</t>
  </si>
  <si>
    <t xml:space="preserve">511401431 </t>
  </si>
  <si>
    <t xml:space="preserve">  Ahorro para el retiro</t>
  </si>
  <si>
    <t xml:space="preserve">511401441 </t>
  </si>
  <si>
    <t xml:space="preserve">  Seguros</t>
  </si>
  <si>
    <t xml:space="preserve">511501511 </t>
  </si>
  <si>
    <t xml:space="preserve">  Cuotas para el fondo de ahorro</t>
  </si>
  <si>
    <t xml:space="preserve">511501522 </t>
  </si>
  <si>
    <t xml:space="preserve">  Liquid por indem</t>
  </si>
  <si>
    <t xml:space="preserve">511501541 </t>
  </si>
  <si>
    <t xml:space="preserve">  Prestaciones CGT</t>
  </si>
  <si>
    <t xml:space="preserve">511501542 </t>
  </si>
  <si>
    <t xml:space="preserve">  DESPENSA DE FIN DE AÑO</t>
  </si>
  <si>
    <t xml:space="preserve">511501543 </t>
  </si>
  <si>
    <t xml:space="preserve">  ASISTENCIA MEDICA</t>
  </si>
  <si>
    <t xml:space="preserve">511501551 </t>
  </si>
  <si>
    <t xml:space="preserve">  Capacitación SP</t>
  </si>
  <si>
    <t xml:space="preserve">512102111 </t>
  </si>
  <si>
    <t xml:space="preserve">  Materiales y útiles de oficina</t>
  </si>
  <si>
    <t xml:space="preserve">512102112 </t>
  </si>
  <si>
    <t xml:space="preserve">  Equipos menores de oficina</t>
  </si>
  <si>
    <t xml:space="preserve">512102113 </t>
  </si>
  <si>
    <t xml:space="preserve">  Eq. inventariable</t>
  </si>
  <si>
    <t xml:space="preserve">512102141 </t>
  </si>
  <si>
    <t xml:space="preserve">  Mat y útiles Tec In</t>
  </si>
  <si>
    <t xml:space="preserve">512102142 </t>
  </si>
  <si>
    <t xml:space="preserve">  Equipos Men Tec Inf</t>
  </si>
  <si>
    <t xml:space="preserve">512102151 </t>
  </si>
  <si>
    <t xml:space="preserve">  Mat impreso  e info</t>
  </si>
  <si>
    <t xml:space="preserve">512102161 </t>
  </si>
  <si>
    <t xml:space="preserve">  Material de limpieza</t>
  </si>
  <si>
    <t xml:space="preserve">512102171 </t>
  </si>
  <si>
    <t xml:space="preserve">  Materiales y útiles de enseñanza</t>
  </si>
  <si>
    <t xml:space="preserve">512202211 </t>
  </si>
  <si>
    <t xml:space="preserve">  Prod AlimSegPub</t>
  </si>
  <si>
    <t xml:space="preserve">512202212 </t>
  </si>
  <si>
    <t xml:space="preserve">  Prod Alimen instal</t>
  </si>
  <si>
    <t xml:space="preserve">512202214 </t>
  </si>
  <si>
    <t xml:space="preserve">  Prod alim a pers d/p</t>
  </si>
  <si>
    <t xml:space="preserve">512202221 </t>
  </si>
  <si>
    <t xml:space="preserve">  Prod Alim Animales</t>
  </si>
  <si>
    <t xml:space="preserve">512302311 </t>
  </si>
  <si>
    <t xml:space="preserve">  Prod Alim Agrop</t>
  </si>
  <si>
    <t xml:space="preserve">512302351 </t>
  </si>
  <si>
    <t xml:space="preserve">  Prod Químicos</t>
  </si>
  <si>
    <t xml:space="preserve">512302371 </t>
  </si>
  <si>
    <t xml:space="preserve">  Prod Cuero Piel</t>
  </si>
  <si>
    <t xml:space="preserve">512402411 </t>
  </si>
  <si>
    <t xml:space="preserve">  Mat Constr Mineral</t>
  </si>
  <si>
    <t xml:space="preserve">512402421 </t>
  </si>
  <si>
    <t xml:space="preserve">  Mat Constr Concret</t>
  </si>
  <si>
    <t xml:space="preserve">512402431 </t>
  </si>
  <si>
    <t xml:space="preserve">  Mat Constr Cal Yes</t>
  </si>
  <si>
    <t xml:space="preserve">512402441 </t>
  </si>
  <si>
    <t xml:space="preserve">  Mat Constr Madera</t>
  </si>
  <si>
    <t xml:space="preserve">512402451 </t>
  </si>
  <si>
    <t xml:space="preserve">  Mat Constr Vidrio</t>
  </si>
  <si>
    <t xml:space="preserve">512402461 </t>
  </si>
  <si>
    <t xml:space="preserve">  Material eléctrico y electrónico</t>
  </si>
  <si>
    <t xml:space="preserve">512402471 </t>
  </si>
  <si>
    <t xml:space="preserve">  Estructuras y manufacturas</t>
  </si>
  <si>
    <t xml:space="preserve">512402481 </t>
  </si>
  <si>
    <t xml:space="preserve">  Materiales complementarios</t>
  </si>
  <si>
    <t xml:space="preserve">512402491 </t>
  </si>
  <si>
    <t xml:space="preserve">  Materiales diversos</t>
  </si>
  <si>
    <t xml:space="preserve">512502522 </t>
  </si>
  <si>
    <t xml:space="preserve">  Plaguicidas y pesticidas</t>
  </si>
  <si>
    <t xml:space="preserve">512502531 </t>
  </si>
  <si>
    <t xml:space="preserve">  Medicinas y prod far</t>
  </si>
  <si>
    <t xml:space="preserve">512502541 </t>
  </si>
  <si>
    <t xml:space="preserve">  Mat acc y sum Méd</t>
  </si>
  <si>
    <t xml:space="preserve">512502551 </t>
  </si>
  <si>
    <t xml:space="preserve">  Mat Acc y sum Lab</t>
  </si>
  <si>
    <t xml:space="preserve">512502561 </t>
  </si>
  <si>
    <t xml:space="preserve">  Fibras sintéticas</t>
  </si>
  <si>
    <t xml:space="preserve">512602611 </t>
  </si>
  <si>
    <t xml:space="preserve">  Combus p Seg pub</t>
  </si>
  <si>
    <t xml:space="preserve">512602612 </t>
  </si>
  <si>
    <t xml:space="preserve">  Combus p Serv pub</t>
  </si>
  <si>
    <t xml:space="preserve">512602613 </t>
  </si>
  <si>
    <t xml:space="preserve">  Combus p maquinaria</t>
  </si>
  <si>
    <t xml:space="preserve">512702711 </t>
  </si>
  <si>
    <t xml:space="preserve">  Vestuario y uniformes</t>
  </si>
  <si>
    <t xml:space="preserve">512702721 </t>
  </si>
  <si>
    <t xml:space="preserve">  Prendas de seguridad</t>
  </si>
  <si>
    <t xml:space="preserve">512702722 </t>
  </si>
  <si>
    <t xml:space="preserve">  Prendas de protección personal</t>
  </si>
  <si>
    <t xml:space="preserve">512702731 </t>
  </si>
  <si>
    <t xml:space="preserve">  Artículos deportivos</t>
  </si>
  <si>
    <t xml:space="preserve">512702741 </t>
  </si>
  <si>
    <t xml:space="preserve">  Productos textiles</t>
  </si>
  <si>
    <t xml:space="preserve">512802821 </t>
  </si>
  <si>
    <t xml:space="preserve">  Materiales de seguridad pública</t>
  </si>
  <si>
    <t xml:space="preserve">512802831 </t>
  </si>
  <si>
    <t xml:space="preserve">  Prendas Protec Seg</t>
  </si>
  <si>
    <t xml:space="preserve">512902911 </t>
  </si>
  <si>
    <t xml:space="preserve">  Herramientas menores</t>
  </si>
  <si>
    <t xml:space="preserve">512902921 </t>
  </si>
  <si>
    <t xml:space="preserve">  Ref Edificios</t>
  </si>
  <si>
    <t xml:space="preserve">512902941 </t>
  </si>
  <si>
    <t xml:space="preserve">  Ref Eq Cómputo</t>
  </si>
  <si>
    <t xml:space="preserve">512902951 </t>
  </si>
  <si>
    <t xml:space="preserve">  RefInstrumental Med</t>
  </si>
  <si>
    <t xml:space="preserve">512902961 </t>
  </si>
  <si>
    <t xml:space="preserve">  Ref Eq Transporte</t>
  </si>
  <si>
    <t xml:space="preserve">512902981 </t>
  </si>
  <si>
    <t xml:space="preserve">  Ref Otros Equipos</t>
  </si>
  <si>
    <t xml:space="preserve">513103111 </t>
  </si>
  <si>
    <t xml:space="preserve">  Servicio de energía eléctrica</t>
  </si>
  <si>
    <t xml:space="preserve">513103112 </t>
  </si>
  <si>
    <t xml:space="preserve">  Alumbrado público</t>
  </si>
  <si>
    <t xml:space="preserve">513103141 </t>
  </si>
  <si>
    <t xml:space="preserve">  Servicio telefonía tradicional</t>
  </si>
  <si>
    <t xml:space="preserve">513103151 </t>
  </si>
  <si>
    <t xml:space="preserve">  Servicio telefonía celular</t>
  </si>
  <si>
    <t xml:space="preserve">513103171 </t>
  </si>
  <si>
    <t xml:space="preserve">  Servicios de acceso de internet</t>
  </si>
  <si>
    <t xml:space="preserve">513103181 </t>
  </si>
  <si>
    <t xml:space="preserve">  Servicio postal</t>
  </si>
  <si>
    <t xml:space="preserve">513203221 </t>
  </si>
  <si>
    <t xml:space="preserve">  Arrendam Edificios</t>
  </si>
  <si>
    <t xml:space="preserve">513203252 </t>
  </si>
  <si>
    <t xml:space="preserve">  ArrenVehp ServAdm</t>
  </si>
  <si>
    <t xml:space="preserve">513203261 </t>
  </si>
  <si>
    <t xml:space="preserve">  Arren Maq y eq</t>
  </si>
  <si>
    <t xml:space="preserve">513203291 </t>
  </si>
  <si>
    <t xml:space="preserve">  Otros Arrendamientos</t>
  </si>
  <si>
    <t xml:space="preserve">513303311 </t>
  </si>
  <si>
    <t xml:space="preserve">  Servicios legales</t>
  </si>
  <si>
    <t xml:space="preserve">513303312 </t>
  </si>
  <si>
    <t xml:space="preserve">  Servicios de contabilidad</t>
  </si>
  <si>
    <t xml:space="preserve">513303314 </t>
  </si>
  <si>
    <t xml:space="preserve">  Otros servicios relacionados</t>
  </si>
  <si>
    <t xml:space="preserve">513303321 </t>
  </si>
  <si>
    <t xml:space="preserve">  Serv de diseño</t>
  </si>
  <si>
    <t xml:space="preserve">513303341 </t>
  </si>
  <si>
    <t xml:space="preserve">  Servicios de capacitación</t>
  </si>
  <si>
    <t xml:space="preserve">513303352 </t>
  </si>
  <si>
    <t xml:space="preserve">  Serv Inv Desarroll</t>
  </si>
  <si>
    <t xml:space="preserve">513303361 </t>
  </si>
  <si>
    <t xml:space="preserve">  Impresiones docofic</t>
  </si>
  <si>
    <t xml:space="preserve">513303391 </t>
  </si>
  <si>
    <t xml:space="preserve">  Serv Profesionales</t>
  </si>
  <si>
    <t xml:space="preserve">513403411 </t>
  </si>
  <si>
    <t xml:space="preserve">  Serv Financieros</t>
  </si>
  <si>
    <t xml:space="preserve">513403451 </t>
  </si>
  <si>
    <t xml:space="preserve">  Seguro de bienes patrimoniales</t>
  </si>
  <si>
    <t xml:space="preserve">513503511 </t>
  </si>
  <si>
    <t xml:space="preserve">  Cons y mantto Inm</t>
  </si>
  <si>
    <t xml:space="preserve">513503521 </t>
  </si>
  <si>
    <t xml:space="preserve">  Instal Mobil Adm</t>
  </si>
  <si>
    <t xml:space="preserve">513503522 </t>
  </si>
  <si>
    <t xml:space="preserve">  Instal Mobil Edu</t>
  </si>
  <si>
    <t xml:space="preserve">513503531 </t>
  </si>
  <si>
    <t xml:space="preserve">  Instal BInformat</t>
  </si>
  <si>
    <t xml:space="preserve">513503551 </t>
  </si>
  <si>
    <t xml:space="preserve">  Mantto Vehíc</t>
  </si>
  <si>
    <t xml:space="preserve">513503561 </t>
  </si>
  <si>
    <t xml:space="preserve">  Rep Eq Defensa</t>
  </si>
  <si>
    <t xml:space="preserve">513503571 </t>
  </si>
  <si>
    <t xml:space="preserve">  Instal Maqy otros</t>
  </si>
  <si>
    <t xml:space="preserve">513503581 </t>
  </si>
  <si>
    <t xml:space="preserve">  Serv Limpieza</t>
  </si>
  <si>
    <t xml:space="preserve">513503591 </t>
  </si>
  <si>
    <t xml:space="preserve">  Serv Jardinería</t>
  </si>
  <si>
    <t xml:space="preserve">513603611 </t>
  </si>
  <si>
    <t xml:space="preserve">  Difusión Activ Gub</t>
  </si>
  <si>
    <t xml:space="preserve">513603612 </t>
  </si>
  <si>
    <t xml:space="preserve">  Impresión Pub ofic</t>
  </si>
  <si>
    <t xml:space="preserve">513603651 </t>
  </si>
  <si>
    <t xml:space="preserve">  Serv Industria fílm</t>
  </si>
  <si>
    <t xml:space="preserve">513703711 </t>
  </si>
  <si>
    <t xml:space="preserve">  Pasajes aéreos Nac</t>
  </si>
  <si>
    <t xml:space="preserve">513703712 </t>
  </si>
  <si>
    <t xml:space="preserve">  Pasajes aéreos Inter</t>
  </si>
  <si>
    <t xml:space="preserve">513703751 </t>
  </si>
  <si>
    <t xml:space="preserve">  Viáticos nacionales</t>
  </si>
  <si>
    <t xml:space="preserve">513703761 </t>
  </si>
  <si>
    <t xml:space="preserve">  Viáticos Extranjero</t>
  </si>
  <si>
    <t xml:space="preserve">513703791 </t>
  </si>
  <si>
    <t xml:space="preserve">  Otros Serv Traslado</t>
  </si>
  <si>
    <t xml:space="preserve">513803821 </t>
  </si>
  <si>
    <t xml:space="preserve">  Gto Orden Social</t>
  </si>
  <si>
    <t xml:space="preserve">513803831 </t>
  </si>
  <si>
    <t xml:space="preserve">  Congresos y convenciones</t>
  </si>
  <si>
    <t xml:space="preserve">513903911 </t>
  </si>
  <si>
    <t xml:space="preserve">  Serv Funerarios</t>
  </si>
  <si>
    <t xml:space="preserve">513903921 </t>
  </si>
  <si>
    <t xml:space="preserve">  Otros impuestos y derechos</t>
  </si>
  <si>
    <t xml:space="preserve">513903941 </t>
  </si>
  <si>
    <t xml:space="preserve">  Sentencias</t>
  </si>
  <si>
    <t xml:space="preserve">513903961 </t>
  </si>
  <si>
    <t xml:space="preserve">  Otros Gto Responsa</t>
  </si>
  <si>
    <t xml:space="preserve">513903981 </t>
  </si>
  <si>
    <t xml:space="preserve">  Impuesto sobre nóminas</t>
  </si>
  <si>
    <t xml:space="preserve">521204151 </t>
  </si>
  <si>
    <t xml:space="preserve">  Transf Serv Pers</t>
  </si>
  <si>
    <t xml:space="preserve">521204152 </t>
  </si>
  <si>
    <t xml:space="preserve">  Transf Mat y Sum</t>
  </si>
  <si>
    <t xml:space="preserve">521204153 </t>
  </si>
  <si>
    <t xml:space="preserve">  Transf Serv Básico</t>
  </si>
  <si>
    <t xml:space="preserve">521204154 </t>
  </si>
  <si>
    <t xml:space="preserve">  Transf Asignaciones</t>
  </si>
  <si>
    <t xml:space="preserve">523104311 </t>
  </si>
  <si>
    <t xml:space="preserve">  Subsidios a la producción</t>
  </si>
  <si>
    <t xml:space="preserve">524104411 </t>
  </si>
  <si>
    <t xml:space="preserve">  Gto Activ Cult</t>
  </si>
  <si>
    <t xml:space="preserve">524204421 </t>
  </si>
  <si>
    <t xml:space="preserve">  Becas</t>
  </si>
  <si>
    <t xml:space="preserve">524404481 </t>
  </si>
  <si>
    <t xml:space="preserve">  Ayudas Desastres nat</t>
  </si>
  <si>
    <t xml:space="preserve">525204521 </t>
  </si>
  <si>
    <t xml:space="preserve">  Jubilaciones</t>
  </si>
  <si>
    <t xml:space="preserve">533108511 </t>
  </si>
  <si>
    <t xml:space="preserve">  Convenios de Reasignación</t>
  </si>
  <si>
    <t xml:space="preserve">541109211 </t>
  </si>
  <si>
    <t xml:space="preserve">  Int DInterna Inst</t>
  </si>
  <si>
    <t xml:space="preserve">551305831 </t>
  </si>
  <si>
    <t xml:space="preserve">  Dep Edificios e instalaciones</t>
  </si>
  <si>
    <t xml:space="preserve">551505111 </t>
  </si>
  <si>
    <t xml:space="preserve">  Muebles de oficina y estantería</t>
  </si>
  <si>
    <t xml:space="preserve">551505121 </t>
  </si>
  <si>
    <t xml:space="preserve">  Muebles excepto ofic</t>
  </si>
  <si>
    <t xml:space="preserve">551505151 </t>
  </si>
  <si>
    <t xml:space="preserve">  Computadoras y equipo periférico</t>
  </si>
  <si>
    <t xml:space="preserve">551505191 </t>
  </si>
  <si>
    <t xml:space="preserve">  Otros mobiliarios</t>
  </si>
  <si>
    <t xml:space="preserve">551505211 </t>
  </si>
  <si>
    <t xml:space="preserve">  Equipo de audio y de video</t>
  </si>
  <si>
    <t xml:space="preserve">551505231 </t>
  </si>
  <si>
    <t xml:space="preserve">  Camaras fotograficas y de video</t>
  </si>
  <si>
    <t xml:space="preserve">551505291 </t>
  </si>
  <si>
    <t xml:space="preserve">  Otro mobiliario</t>
  </si>
  <si>
    <t xml:space="preserve">551505311 </t>
  </si>
  <si>
    <t xml:space="preserve">  Equso médico denta</t>
  </si>
  <si>
    <t xml:space="preserve">551505411 </t>
  </si>
  <si>
    <t xml:space="preserve">  Automóviles y camiones</t>
  </si>
  <si>
    <t xml:space="preserve">551505421 </t>
  </si>
  <si>
    <t xml:space="preserve">  Carrocerías y remolques</t>
  </si>
  <si>
    <t xml:space="preserve">551505491 </t>
  </si>
  <si>
    <t xml:space="preserve">  Otro equipo de transporte</t>
  </si>
  <si>
    <t xml:space="preserve">551505511 </t>
  </si>
  <si>
    <t xml:space="preserve">  Equipo de defensa y de seguridad</t>
  </si>
  <si>
    <t xml:space="preserve">551505611 </t>
  </si>
  <si>
    <t xml:space="preserve">  Maquinaria y equipo agropecuario</t>
  </si>
  <si>
    <t xml:space="preserve">551505631 </t>
  </si>
  <si>
    <t xml:space="preserve">  maq y eqConstruc</t>
  </si>
  <si>
    <t xml:space="preserve">551505641 </t>
  </si>
  <si>
    <t xml:space="preserve">  Sist AA calefacció</t>
  </si>
  <si>
    <t xml:space="preserve">551505651 </t>
  </si>
  <si>
    <t xml:space="preserve">  Eq Comunicación</t>
  </si>
  <si>
    <t xml:space="preserve">551505661 </t>
  </si>
  <si>
    <t xml:space="preserve">  Accesorios de iluminación</t>
  </si>
  <si>
    <t xml:space="preserve">551505663 </t>
  </si>
  <si>
    <t xml:space="preserve">  Eq de generación</t>
  </si>
  <si>
    <t xml:space="preserve">551505671 </t>
  </si>
  <si>
    <t xml:space="preserve">  Herramientas</t>
  </si>
  <si>
    <t xml:space="preserve">551505691 </t>
  </si>
  <si>
    <t xml:space="preserve">  Otros equipos</t>
  </si>
  <si>
    <t xml:space="preserve">551705911 </t>
  </si>
  <si>
    <t xml:space="preserve">  Amort Software</t>
  </si>
  <si>
    <t xml:space="preserve">551705971 </t>
  </si>
  <si>
    <t xml:space="preserve">  Amort Licencias inf</t>
  </si>
  <si>
    <t xml:space="preserve">551800001 </t>
  </si>
  <si>
    <t xml:space="preserve">  Disminución de Biene</t>
  </si>
  <si>
    <t xml:space="preserve">561100001 </t>
  </si>
  <si>
    <t xml:space="preserve">  Const Bienes No Capi</t>
  </si>
  <si>
    <t xml:space="preserve"> 322000027  </t>
  </si>
  <si>
    <t xml:space="preserve">  RESULTADO DEL EJERCICIO 2012</t>
  </si>
  <si>
    <t xml:space="preserve"> 322000035  </t>
  </si>
  <si>
    <t xml:space="preserve">  Res Ej Conv Est 14</t>
  </si>
  <si>
    <t xml:space="preserve"> 322000036  </t>
  </si>
  <si>
    <t xml:space="preserve">  Res Ej Conv Ben 14</t>
  </si>
  <si>
    <t xml:space="preserve"> 322000037  </t>
  </si>
  <si>
    <t xml:space="preserve">  Resultado del Ejercicio 2010</t>
  </si>
  <si>
    <t xml:space="preserve"> 322000038  </t>
  </si>
  <si>
    <t xml:space="preserve">  Resultado del Ejercicio 2011</t>
  </si>
  <si>
    <t xml:space="preserve"> 322000039  </t>
  </si>
  <si>
    <t xml:space="preserve">  Resultado del Ejercicio 2013</t>
  </si>
  <si>
    <t xml:space="preserve"> 322000040  </t>
  </si>
  <si>
    <t xml:space="preserve">  Resultado del Ejercicio 2014</t>
  </si>
  <si>
    <t xml:space="preserve"> 322000041  </t>
  </si>
  <si>
    <t xml:space="preserve">  Resultado del Ejercicio 2005</t>
  </si>
  <si>
    <t xml:space="preserve"> 322000042  </t>
  </si>
  <si>
    <t xml:space="preserve">  Resultado del Ejercicio 2006</t>
  </si>
  <si>
    <t xml:space="preserve"> 322000043  </t>
  </si>
  <si>
    <t xml:space="preserve">  Resultado del Ejercicio 2007</t>
  </si>
  <si>
    <t xml:space="preserve"> 322000044  </t>
  </si>
  <si>
    <t xml:space="preserve">  Resultado del Ejercicio 2008</t>
  </si>
  <si>
    <t xml:space="preserve"> 322000045  </t>
  </si>
  <si>
    <t xml:space="preserve">  Resultado del Ejercicio 2009</t>
  </si>
  <si>
    <t xml:space="preserve"> 322000046  </t>
  </si>
  <si>
    <t xml:space="preserve">  Resultado del ejercicio 2015</t>
  </si>
  <si>
    <t xml:space="preserve"> 322000047  </t>
  </si>
  <si>
    <t xml:space="preserve">  Resultado del ejercicio 2016</t>
  </si>
  <si>
    <t xml:space="preserve"> 322000101  </t>
  </si>
  <si>
    <t xml:space="preserve">  APLIC REM REC MPAL 2008</t>
  </si>
  <si>
    <t xml:space="preserve"> 322000102  </t>
  </si>
  <si>
    <t xml:space="preserve">  APLIC REM REC MPAL 2009</t>
  </si>
  <si>
    <t xml:space="preserve"> 322000103  </t>
  </si>
  <si>
    <t xml:space="preserve">  APLIC REM INFRA 2007</t>
  </si>
  <si>
    <t xml:space="preserve"> 322000104  </t>
  </si>
  <si>
    <t xml:space="preserve">  APLIC REM INFRA 2008</t>
  </si>
  <si>
    <t xml:space="preserve"> 322000105  </t>
  </si>
  <si>
    <t xml:space="preserve">  APLIC REM FORTA 2009</t>
  </si>
  <si>
    <t xml:space="preserve"> 322000106  </t>
  </si>
  <si>
    <t xml:space="preserve">  APLIC REM INFRA 2009</t>
  </si>
  <si>
    <t xml:space="preserve"> 322000107  </t>
  </si>
  <si>
    <t xml:space="preserve">  APLIC REM INFRA 2010</t>
  </si>
  <si>
    <t xml:space="preserve"> 322000108  </t>
  </si>
  <si>
    <t xml:space="preserve">  APLIC REM FORTA 2010</t>
  </si>
  <si>
    <t xml:space="preserve"> 322000109  </t>
  </si>
  <si>
    <t xml:space="preserve">  APLIC REM REC MPAL 2010</t>
  </si>
  <si>
    <t xml:space="preserve"> 322000110  </t>
  </si>
  <si>
    <t xml:space="preserve">  APLIC REM REC MPAL 2011</t>
  </si>
  <si>
    <t xml:space="preserve"> 322000111  </t>
  </si>
  <si>
    <t xml:space="preserve">  APLIC REM INFRA 2011</t>
  </si>
  <si>
    <t xml:space="preserve"> 322000112  </t>
  </si>
  <si>
    <t xml:space="preserve">  APLIC REM FORTA 2012</t>
  </si>
  <si>
    <t xml:space="preserve"> 322000113  </t>
  </si>
  <si>
    <t xml:space="preserve">  APLIC REM REC MPAL 2012 </t>
  </si>
  <si>
    <t xml:space="preserve"> 322000114  </t>
  </si>
  <si>
    <t xml:space="preserve">  APLIC REM INFRA 2012 </t>
  </si>
  <si>
    <t xml:space="preserve"> 322000115  </t>
  </si>
  <si>
    <t xml:space="preserve">  APLIC REM FORTA 2012 </t>
  </si>
  <si>
    <t xml:space="preserve"> 322000116  </t>
  </si>
  <si>
    <t xml:space="preserve">  APLIC REM CUENTA PUBLICA 2013</t>
  </si>
  <si>
    <t xml:space="preserve"> 322000117  </t>
  </si>
  <si>
    <t xml:space="preserve">  APLIC REM FONDO I  2013</t>
  </si>
  <si>
    <t xml:space="preserve"> 322000118  </t>
  </si>
  <si>
    <t xml:space="preserve">  APLIC REM FONDO II 2013</t>
  </si>
  <si>
    <t xml:space="preserve"> 322000119  </t>
  </si>
  <si>
    <t xml:space="preserve">  APLIC REM RECMPAL 14</t>
  </si>
  <si>
    <t xml:space="preserve"> 322000120  </t>
  </si>
  <si>
    <t xml:space="preserve">  APLIC REM FON I 14</t>
  </si>
  <si>
    <t xml:space="preserve"> 322000121  </t>
  </si>
  <si>
    <t xml:space="preserve">  APLIC REM FON II 14</t>
  </si>
  <si>
    <t xml:space="preserve"> 322000123  </t>
  </si>
  <si>
    <t xml:space="preserve">  APLIC REM CONVEST14</t>
  </si>
  <si>
    <t xml:space="preserve"> 322000124  </t>
  </si>
  <si>
    <t xml:space="preserve">  APLIC REMBENEF14</t>
  </si>
  <si>
    <t xml:space="preserve"> 322000125  </t>
  </si>
  <si>
    <t xml:space="preserve">  APLIC REM FONDO I 15</t>
  </si>
  <si>
    <t xml:space="preserve"> 322000126  </t>
  </si>
  <si>
    <t xml:space="preserve">  APLIC REM CONV FE 15</t>
  </si>
  <si>
    <t xml:space="preserve"> 322000127  </t>
  </si>
  <si>
    <t xml:space="preserve">  APLIC REM CONV ES 15</t>
  </si>
  <si>
    <t xml:space="preserve"> 322000128  </t>
  </si>
  <si>
    <t xml:space="preserve">  APLIC REM CONV BE 15</t>
  </si>
  <si>
    <t xml:space="preserve"> 322000129  </t>
  </si>
  <si>
    <t xml:space="preserve">  APLIC REM FOND II 15</t>
  </si>
  <si>
    <t xml:space="preserve"> 322000130  </t>
  </si>
  <si>
    <t xml:space="preserve">  APLIC REM REC MPA 15</t>
  </si>
  <si>
    <t xml:space="preserve"> 322000131  </t>
  </si>
  <si>
    <t xml:space="preserve">  APLIC REM REC PROP15</t>
  </si>
  <si>
    <t xml:space="preserve"> 322000132  </t>
  </si>
  <si>
    <t xml:space="preserve">  APLICACION REMANENTE INFRA 2005</t>
  </si>
  <si>
    <t xml:space="preserve"> 322000133  </t>
  </si>
  <si>
    <t xml:space="preserve">  APLIC REM ESTATAL 16</t>
  </si>
  <si>
    <t xml:space="preserve"> 322000134  </t>
  </si>
  <si>
    <t xml:space="preserve">  APLIC REM FEDERAL 16</t>
  </si>
  <si>
    <t xml:space="preserve"> 322000135  </t>
  </si>
  <si>
    <t xml:space="preserve">  APLIC REM BENEFIC 16</t>
  </si>
  <si>
    <t xml:space="preserve"> 322000136  </t>
  </si>
  <si>
    <t xml:space="preserve">  APLIC REM REC PROP16</t>
  </si>
  <si>
    <t xml:space="preserve"> 322000137  </t>
  </si>
  <si>
    <t xml:space="preserve">  APLIC REM REC MPAL16</t>
  </si>
  <si>
    <t xml:space="preserve"> 322000999  </t>
  </si>
  <si>
    <t xml:space="preserve">  RESULT EJER ANT CONC</t>
  </si>
  <si>
    <t xml:space="preserve"> 111200003  </t>
  </si>
  <si>
    <t xml:space="preserve">  INFRA 05 BBVA 0145964520</t>
  </si>
  <si>
    <t xml:space="preserve"> 111200004  </t>
  </si>
  <si>
    <t xml:space="preserve">  INFRA 10 BBVA 0170546690</t>
  </si>
  <si>
    <t xml:space="preserve"> 111200016  </t>
  </si>
  <si>
    <t xml:space="preserve">  CASA CUL BBVA 0157185766</t>
  </si>
  <si>
    <t xml:space="preserve"> 111200022  </t>
  </si>
  <si>
    <t xml:space="preserve">  CASAS FONHAPO BBVA 0160917672</t>
  </si>
  <si>
    <t xml:space="preserve"> 111200028  </t>
  </si>
  <si>
    <t xml:space="preserve">  INFRA 09 BBVA 0164350243</t>
  </si>
  <si>
    <t xml:space="preserve"> 111200038  </t>
  </si>
  <si>
    <t xml:space="preserve">  INFRA 11 BBVA 0180270326</t>
  </si>
  <si>
    <t xml:space="preserve"> 111200044  </t>
  </si>
  <si>
    <t xml:space="preserve">  INSUM AGRICOLAS 2011</t>
  </si>
  <si>
    <t xml:space="preserve"> 111200055  </t>
  </si>
  <si>
    <t xml:space="preserve">  INFRAESTRUCTURA II 2</t>
  </si>
  <si>
    <t xml:space="preserve"> 111200056  </t>
  </si>
  <si>
    <t xml:space="preserve">  REC MPAL 2013 BBVA 0191594478</t>
  </si>
  <si>
    <t xml:space="preserve"> 111200057  </t>
  </si>
  <si>
    <t xml:space="preserve">  FORTA 2013 BBVA 0192</t>
  </si>
  <si>
    <t xml:space="preserve"> 111200058  </t>
  </si>
  <si>
    <t xml:space="preserve">  INFRA 2013 BBVA 0191</t>
  </si>
  <si>
    <t xml:space="preserve"> 111200060  </t>
  </si>
  <si>
    <t xml:space="preserve">  REC MPAL TPV BBVA 01</t>
  </si>
  <si>
    <t xml:space="preserve"> 111200061  </t>
  </si>
  <si>
    <t xml:space="preserve">   FAIM BBVA 0193532178</t>
  </si>
  <si>
    <t xml:space="preserve"> 111200065  </t>
  </si>
  <si>
    <t xml:space="preserve">   REC MPAL 2014 BBVA 0194750160</t>
  </si>
  <si>
    <t xml:space="preserve"> 111200066  </t>
  </si>
  <si>
    <t xml:space="preserve">  FORTA 2014 BBVA 0194750187</t>
  </si>
  <si>
    <t xml:space="preserve"> 111200067  </t>
  </si>
  <si>
    <t xml:space="preserve">  INFRA 2014 BBVA 0194750195</t>
  </si>
  <si>
    <t xml:space="preserve"> 111200073  </t>
  </si>
  <si>
    <t xml:space="preserve">  RP 2015 BBVA 0198039879</t>
  </si>
  <si>
    <t xml:space="preserve"> 111200074  </t>
  </si>
  <si>
    <t xml:space="preserve">  INFRA 2015 BBVA 0198039798</t>
  </si>
  <si>
    <t xml:space="preserve"> 111200075  </t>
  </si>
  <si>
    <t xml:space="preserve">  FORTA 2015 BBVA 0198039712</t>
  </si>
  <si>
    <t xml:space="preserve"> 111200076  </t>
  </si>
  <si>
    <t xml:space="preserve">  NOMINA BBVA 0198096171</t>
  </si>
  <si>
    <t xml:space="preserve"> 111200079  </t>
  </si>
  <si>
    <t xml:space="preserve">  RM II 2015 BBVA 0102317109</t>
  </si>
  <si>
    <t xml:space="preserve"> 111200080  </t>
  </si>
  <si>
    <t xml:space="preserve">  GANA MAS 2015 BBVA 0102571838</t>
  </si>
  <si>
    <t xml:space="preserve"> 111200081  </t>
  </si>
  <si>
    <t xml:space="preserve">  RP 2016  BBVA  0102805766</t>
  </si>
  <si>
    <t xml:space="preserve"> 111200082  </t>
  </si>
  <si>
    <t xml:space="preserve">  RM 2016  BBVA  0103425126</t>
  </si>
  <si>
    <t xml:space="preserve"> 111200083  </t>
  </si>
  <si>
    <t xml:space="preserve">  FORTA 2016  BBVA  0103424057</t>
  </si>
  <si>
    <t xml:space="preserve"> 111200084  </t>
  </si>
  <si>
    <t xml:space="preserve">  INFRA 2016  BBVA  0103424405</t>
  </si>
  <si>
    <t xml:space="preserve"> 111200085  </t>
  </si>
  <si>
    <t xml:space="preserve">  DEPORTE BBVA 0104553284</t>
  </si>
  <si>
    <t xml:space="preserve"> 111200087  </t>
  </si>
  <si>
    <t xml:space="preserve">  AP. BEN. PROPIO BBVA 0106635474</t>
  </si>
  <si>
    <t xml:space="preserve"> 111200089  </t>
  </si>
  <si>
    <t xml:space="preserve">  CAFETERIA CECYTEG BB</t>
  </si>
  <si>
    <t xml:space="preserve"> 111200090  </t>
  </si>
  <si>
    <t xml:space="preserve">  RP 2017 BBVA 0109566740</t>
  </si>
  <si>
    <t xml:space="preserve"> 111200091  </t>
  </si>
  <si>
    <t xml:space="preserve">  RM 2017 BBVA 0109567283</t>
  </si>
  <si>
    <t xml:space="preserve"> 111200092  </t>
  </si>
  <si>
    <t xml:space="preserve">  FORTA 2017 BBVA 0109567445</t>
  </si>
  <si>
    <t xml:space="preserve"> 111200093  </t>
  </si>
  <si>
    <t xml:space="preserve">  INFRA 2017 BBVA 0109567674</t>
  </si>
  <si>
    <t xml:space="preserve"> 111200100  </t>
  </si>
  <si>
    <t xml:space="preserve">  CREDITO 11  5933031 BBAJIO</t>
  </si>
  <si>
    <t xml:space="preserve"> 111200103  </t>
  </si>
  <si>
    <t xml:space="preserve">  FRACC LAS HDAS 6778674 BBAJIO</t>
  </si>
  <si>
    <t xml:space="preserve"> 111200104  </t>
  </si>
  <si>
    <t xml:space="preserve">  RESCT CTR HIST 6778708 BBAJIO</t>
  </si>
  <si>
    <t xml:space="preserve"> 111200107  </t>
  </si>
  <si>
    <t xml:space="preserve">  BBAJIO 7211295 MAO</t>
  </si>
  <si>
    <t xml:space="preserve"> 111200112  </t>
  </si>
  <si>
    <t xml:space="preserve">  BBAJIO 7711526 FOPAM 12</t>
  </si>
  <si>
    <t xml:space="preserve"> 111200119  </t>
  </si>
  <si>
    <t xml:space="preserve">  FOPEDEP 2012 8101040 BBAJIO</t>
  </si>
  <si>
    <t xml:space="preserve"> 111200123  </t>
  </si>
  <si>
    <t xml:space="preserve">  FIBIR 2013 BBVA 0193700070</t>
  </si>
  <si>
    <t xml:space="preserve"> 111200124  </t>
  </si>
  <si>
    <t xml:space="preserve">   GTO ILUMINADO 2013</t>
  </si>
  <si>
    <t xml:space="preserve"> 111200125  </t>
  </si>
  <si>
    <t xml:space="preserve">  RAMO 23 PDR 2013 9711482 BBAJIO</t>
  </si>
  <si>
    <t xml:space="preserve"> 111200138  </t>
  </si>
  <si>
    <t xml:space="preserve">  Empastado Deportiva</t>
  </si>
  <si>
    <t xml:space="preserve"> 111200141  </t>
  </si>
  <si>
    <t xml:space="preserve">  PICI 2014 BAJIO 12401766</t>
  </si>
  <si>
    <t xml:space="preserve"> 111200142  </t>
  </si>
  <si>
    <t xml:space="preserve">  PISBCC ANEXO 99 BAJIO 12406542</t>
  </si>
  <si>
    <t xml:space="preserve"> 111200149  </t>
  </si>
  <si>
    <t xml:space="preserve">  PIDMC BBAJIO 14470280</t>
  </si>
  <si>
    <t xml:space="preserve"> 111200151  </t>
  </si>
  <si>
    <t xml:space="preserve">  PISBCC 2015 BBAJIO 14662696</t>
  </si>
  <si>
    <t xml:space="preserve"> 111200153  </t>
  </si>
  <si>
    <t xml:space="preserve">  FAIP 2015 BBAJIO 14816110</t>
  </si>
  <si>
    <t xml:space="preserve"> 111200154  </t>
  </si>
  <si>
    <t xml:space="preserve">  PISBCC (OD 2015) BBA</t>
  </si>
  <si>
    <t xml:space="preserve"> 111200155  </t>
  </si>
  <si>
    <t xml:space="preserve">  FORTASEG AF 2016 151</t>
  </si>
  <si>
    <t xml:space="preserve"> 111200156  </t>
  </si>
  <si>
    <t xml:space="preserve">  FORTASEG AM 2016 151</t>
  </si>
  <si>
    <t xml:space="preserve"> 111200157  </t>
  </si>
  <si>
    <t xml:space="preserve">  EQUIP BIBLIOTECA NEU</t>
  </si>
  <si>
    <t xml:space="preserve"> 111200159  </t>
  </si>
  <si>
    <t xml:space="preserve">  JUVENTUD BBAJIO 15710593</t>
  </si>
  <si>
    <t xml:space="preserve"> 111200160  </t>
  </si>
  <si>
    <t xml:space="preserve">  SEDATU BAJIO 16313462</t>
  </si>
  <si>
    <t xml:space="preserve"> 111200161  </t>
  </si>
  <si>
    <t xml:space="preserve">  EMPLEO TEMPORAL BAJIO 16762288</t>
  </si>
  <si>
    <t xml:space="preserve"> 111200162  </t>
  </si>
  <si>
    <t xml:space="preserve">  ITS BAJIO 16669970</t>
  </si>
  <si>
    <t xml:space="preserve"> 111200163  </t>
  </si>
  <si>
    <t xml:space="preserve">  CUARTOS PIDH BAJIO 16843195</t>
  </si>
  <si>
    <t xml:space="preserve"> 111200164  </t>
  </si>
  <si>
    <t xml:space="preserve">  PIDMC 2016 BAJIO 17171851</t>
  </si>
  <si>
    <t xml:space="preserve"> 111200165  </t>
  </si>
  <si>
    <t xml:space="preserve">  CODE GUANAJUATO AJ 1835 16</t>
  </si>
  <si>
    <t xml:space="preserve"> 111200166  </t>
  </si>
  <si>
    <t xml:space="preserve">  ITS FAIS BAJIO 17087560</t>
  </si>
  <si>
    <t xml:space="preserve"> 111200167  </t>
  </si>
  <si>
    <t xml:space="preserve">  CASA DE CULTURA FEDERAL</t>
  </si>
  <si>
    <t xml:space="preserve"> 111200168  </t>
  </si>
  <si>
    <t xml:space="preserve">  PISBCC 2016 BAJIO 17512914</t>
  </si>
  <si>
    <t xml:space="preserve"> 111200169  </t>
  </si>
  <si>
    <t xml:space="preserve">  PIDH FISE BAJIO 17599127</t>
  </si>
  <si>
    <t xml:space="preserve"> 111200320  </t>
  </si>
  <si>
    <t xml:space="preserve">  VAZQUEZ CORDERO JOSE LUIS</t>
  </si>
  <si>
    <t xml:space="preserve"> 111200322  </t>
  </si>
  <si>
    <t xml:space="preserve">  ANGELES  MA. DEL ROCIO</t>
  </si>
  <si>
    <t xml:space="preserve"> 111200323  </t>
  </si>
  <si>
    <t xml:space="preserve">  GUDIÑO ESQUIVIAS LEONOR</t>
  </si>
  <si>
    <t xml:space="preserve"> 111200324  </t>
  </si>
  <si>
    <t xml:space="preserve">  HERNANDEZ PEDRAZA BENJAMIN</t>
  </si>
  <si>
    <t xml:space="preserve"> 111200325  </t>
  </si>
  <si>
    <t xml:space="preserve">  LABRADA BUSTAMANTE MA. DOLORES</t>
  </si>
  <si>
    <t xml:space="preserve"> 111200326  </t>
  </si>
  <si>
    <t xml:space="preserve">  LUNA MORALES JUAN SALVADOR</t>
  </si>
  <si>
    <t xml:space="preserve"> 111200327  </t>
  </si>
  <si>
    <t xml:space="preserve">  MENDEZ PEREZ JOSE ALBERTO</t>
  </si>
  <si>
    <t xml:space="preserve"> 111200328  </t>
  </si>
  <si>
    <t xml:space="preserve">  MORA LOMA CUAHUTEMOC</t>
  </si>
  <si>
    <t xml:space="preserve"> 111200329  </t>
  </si>
  <si>
    <t xml:space="preserve">  ORTEGA NIETO ISAAC</t>
  </si>
  <si>
    <t xml:space="preserve"> 111200330  </t>
  </si>
  <si>
    <t xml:space="preserve">  SANCHEZ MEDINA ISRAEL</t>
  </si>
  <si>
    <t xml:space="preserve"> 111200331  </t>
  </si>
  <si>
    <t xml:space="preserve">  SARABIA VAZQUEZ MARGARITA MARÍA</t>
  </si>
  <si>
    <t xml:space="preserve"> 111200405  </t>
  </si>
  <si>
    <t xml:space="preserve">  AP. EXT. BNTE 0456272060</t>
  </si>
  <si>
    <t xml:space="preserve"> 111500004  </t>
  </si>
  <si>
    <t xml:space="preserve"> 111500005  </t>
  </si>
  <si>
    <t xml:space="preserve"> 111500006  </t>
  </si>
  <si>
    <t xml:space="preserve"> 111500007  </t>
  </si>
  <si>
    <t xml:space="preserve"> 111500008  </t>
  </si>
  <si>
    <t xml:space="preserve"> 111500009  </t>
  </si>
  <si>
    <t xml:space="preserve"> 111500010  </t>
  </si>
  <si>
    <t xml:space="preserve"> 111500011  </t>
  </si>
  <si>
    <t xml:space="preserve"> 111500012  </t>
  </si>
  <si>
    <t xml:space="preserve"> 111500014  </t>
  </si>
  <si>
    <t xml:space="preserve"> 111500016  </t>
  </si>
  <si>
    <t xml:space="preserve">   3X1 CLL BTO JRZ BBVA 110702226</t>
  </si>
  <si>
    <t xml:space="preserve"> 111500017  </t>
  </si>
  <si>
    <t xml:space="preserve"> 111500018  </t>
  </si>
  <si>
    <t xml:space="preserve"> 111500019  </t>
  </si>
  <si>
    <t xml:space="preserve"> 111500020  </t>
  </si>
  <si>
    <t xml:space="preserve"> 111500021  </t>
  </si>
  <si>
    <t xml:space="preserve"> 111500022  </t>
  </si>
  <si>
    <t xml:space="preserve"> 111500023  </t>
  </si>
  <si>
    <t xml:space="preserve"> 111500024  </t>
  </si>
  <si>
    <t xml:space="preserve"> 111500025  </t>
  </si>
  <si>
    <t xml:space="preserve"> 111500026  </t>
  </si>
  <si>
    <t xml:space="preserve"> 111500027  </t>
  </si>
  <si>
    <t xml:space="preserve"> 111500028  </t>
  </si>
  <si>
    <t>Eq defensa y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</si>
</sst>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.00_ ;\-#,##0.00\ 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521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25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43" fontId="8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22" xfId="3" applyFont="1" applyFill="1" applyBorder="1" applyAlignment="1">
      <alignment horizontal="center" vertical="center" wrapText="1"/>
    </xf>
    <xf numFmtId="0" fontId="12" fillId="0" borderId="24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8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9" xfId="3" applyFont="1" applyFill="1" applyBorder="1" applyAlignment="1">
      <alignment horizontal="center" vertical="center" wrapText="1"/>
    </xf>
    <xf numFmtId="0" fontId="8" fillId="0" borderId="24" xfId="4" applyFont="1" applyFill="1" applyBorder="1"/>
    <xf numFmtId="0" fontId="12" fillId="0" borderId="23" xfId="3" applyFont="1" applyFill="1" applyBorder="1" applyAlignment="1">
      <alignment horizontal="left" vertical="center" wrapText="1"/>
    </xf>
    <xf numFmtId="4" fontId="12" fillId="0" borderId="23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8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8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8" fillId="0" borderId="0" xfId="0" applyFont="1"/>
    <xf numFmtId="0" fontId="8" fillId="0" borderId="0" xfId="0" applyFont="1"/>
    <xf numFmtId="43" fontId="8" fillId="0" borderId="0" xfId="1" applyFont="1" applyFill="1"/>
    <xf numFmtId="0" fontId="2" fillId="0" borderId="0" xfId="3" applyFont="1" applyBorder="1" applyAlignment="1">
      <alignment vertical="top"/>
    </xf>
    <xf numFmtId="0" fontId="8" fillId="0" borderId="0" xfId="3" applyFont="1" applyBorder="1" applyAlignment="1">
      <alignment vertical="top"/>
    </xf>
    <xf numFmtId="0" fontId="8" fillId="0" borderId="9" xfId="3" applyFont="1" applyBorder="1" applyAlignment="1">
      <alignment vertical="top"/>
    </xf>
    <xf numFmtId="0" fontId="8" fillId="0" borderId="14" xfId="0" applyFont="1" applyBorder="1"/>
    <xf numFmtId="0" fontId="8" fillId="0" borderId="15" xfId="0" applyFont="1" applyBorder="1"/>
    <xf numFmtId="0" fontId="8" fillId="0" borderId="9" xfId="0" applyFont="1" applyBorder="1"/>
    <xf numFmtId="0" fontId="8" fillId="0" borderId="16" xfId="0" applyFont="1" applyBorder="1"/>
    <xf numFmtId="0" fontId="8" fillId="0" borderId="7" xfId="0" applyFont="1" applyBorder="1"/>
    <xf numFmtId="0" fontId="8" fillId="0" borderId="1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4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3" applyFont="1" applyBorder="1" applyAlignment="1">
      <alignment vertical="top"/>
    </xf>
    <xf numFmtId="0" fontId="8" fillId="0" borderId="0" xfId="3" applyFont="1" applyBorder="1" applyAlignment="1">
      <alignment vertical="top" wrapText="1"/>
    </xf>
    <xf numFmtId="0" fontId="8" fillId="0" borderId="0" xfId="3" applyFont="1" applyBorder="1" applyAlignment="1">
      <alignment horizontal="left" vertical="top" wrapText="1"/>
    </xf>
    <xf numFmtId="0" fontId="8" fillId="0" borderId="9" xfId="3" applyFont="1" applyBorder="1" applyAlignment="1">
      <alignment horizontal="left" vertical="top" wrapText="1"/>
    </xf>
    <xf numFmtId="4" fontId="8" fillId="0" borderId="14" xfId="0" applyNumberFormat="1" applyFont="1" applyBorder="1"/>
    <xf numFmtId="4" fontId="8" fillId="0" borderId="0" xfId="3" applyNumberFormat="1" applyFont="1" applyBorder="1" applyAlignment="1">
      <alignment vertical="top"/>
    </xf>
    <xf numFmtId="4" fontId="8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2" fillId="0" borderId="14" xfId="0" applyFont="1" applyFill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5" xfId="0" applyNumberFormat="1" applyFont="1" applyFill="1" applyBorder="1" applyAlignment="1">
      <alignment horizontal="right" wrapText="1"/>
    </xf>
    <xf numFmtId="4" fontId="8" fillId="0" borderId="16" xfId="1" applyNumberFormat="1" applyFont="1" applyBorder="1"/>
    <xf numFmtId="4" fontId="8" fillId="0" borderId="7" xfId="1" applyNumberFormat="1" applyFont="1" applyBorder="1"/>
    <xf numFmtId="4" fontId="12" fillId="0" borderId="0" xfId="1" applyNumberFormat="1" applyFont="1" applyFill="1" applyBorder="1" applyAlignment="1">
      <alignment horizontal="right" wrapText="1"/>
    </xf>
    <xf numFmtId="2" fontId="12" fillId="0" borderId="0" xfId="0" applyNumberFormat="1" applyFont="1" applyFill="1" applyBorder="1" applyAlignment="1">
      <alignment horizontal="right" wrapText="1"/>
    </xf>
    <xf numFmtId="4" fontId="8" fillId="0" borderId="14" xfId="1" applyNumberFormat="1" applyFont="1" applyBorder="1"/>
    <xf numFmtId="2" fontId="8" fillId="0" borderId="14" xfId="1" applyNumberFormat="1" applyFont="1" applyBorder="1"/>
    <xf numFmtId="2" fontId="8" fillId="0" borderId="15" xfId="1" applyNumberFormat="1" applyFont="1" applyBorder="1"/>
    <xf numFmtId="2" fontId="8" fillId="0" borderId="9" xfId="1" applyNumberFormat="1" applyFont="1" applyBorder="1"/>
    <xf numFmtId="2" fontId="8" fillId="0" borderId="16" xfId="1" applyNumberFormat="1" applyFont="1" applyBorder="1"/>
    <xf numFmtId="2" fontId="8" fillId="0" borderId="7" xfId="1" applyNumberFormat="1" applyFont="1" applyBorder="1"/>
    <xf numFmtId="2" fontId="8" fillId="0" borderId="0" xfId="1" applyNumberFormat="1" applyFont="1"/>
    <xf numFmtId="0" fontId="12" fillId="0" borderId="0" xfId="3" applyFont="1" applyBorder="1" applyAlignment="1">
      <alignment vertical="top"/>
    </xf>
    <xf numFmtId="0" fontId="12" fillId="0" borderId="9" xfId="3" applyFont="1" applyBorder="1" applyAlignment="1">
      <alignment vertical="top"/>
    </xf>
    <xf numFmtId="4" fontId="8" fillId="0" borderId="15" xfId="1" applyNumberFormat="1" applyFont="1" applyBorder="1"/>
    <xf numFmtId="4" fontId="8" fillId="0" borderId="9" xfId="1" applyNumberFormat="1" applyFont="1" applyBorder="1"/>
    <xf numFmtId="0" fontId="8" fillId="0" borderId="9" xfId="3" applyFont="1" applyBorder="1" applyAlignment="1">
      <alignment vertical="top" wrapText="1"/>
    </xf>
    <xf numFmtId="0" fontId="8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8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8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8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left" indent="1"/>
    </xf>
    <xf numFmtId="0" fontId="8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indent="1"/>
    </xf>
    <xf numFmtId="0" fontId="8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8" fillId="0" borderId="16" xfId="0" applyFont="1" applyBorder="1" applyAlignment="1">
      <alignment horizontal="left" indent="1"/>
    </xf>
    <xf numFmtId="0" fontId="8" fillId="0" borderId="7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8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6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8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8" fillId="0" borderId="5" xfId="0" applyFont="1" applyBorder="1" applyAlignment="1">
      <alignment horizontal="left" vertical="top" indent="1"/>
    </xf>
    <xf numFmtId="0" fontId="8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8" fillId="0" borderId="9" xfId="3" applyFont="1" applyBorder="1" applyAlignment="1">
      <alignment horizontal="left" vertical="top" indent="1"/>
    </xf>
    <xf numFmtId="0" fontId="12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15" fillId="0" borderId="16" xfId="0" applyFont="1" applyBorder="1" applyAlignment="1">
      <alignment horizontal="justify" vertical="center"/>
    </xf>
    <xf numFmtId="4" fontId="8" fillId="0" borderId="5" xfId="0" applyNumberFormat="1" applyFont="1" applyBorder="1" applyAlignment="1">
      <alignment horizontal="left" vertical="top"/>
    </xf>
    <xf numFmtId="4" fontId="8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6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30" xfId="0" applyNumberFormat="1" applyFont="1" applyFill="1" applyBorder="1" applyAlignment="1">
      <alignment horizontal="right" wrapText="1"/>
    </xf>
    <xf numFmtId="4" fontId="12" fillId="3" borderId="31" xfId="0" applyNumberFormat="1" applyFont="1" applyFill="1" applyBorder="1" applyAlignment="1">
      <alignment wrapText="1"/>
    </xf>
    <xf numFmtId="4" fontId="12" fillId="3" borderId="31" xfId="0" applyNumberFormat="1" applyFont="1" applyFill="1" applyBorder="1" applyAlignment="1">
      <alignment horizontal="right" wrapText="1"/>
    </xf>
    <xf numFmtId="0" fontId="12" fillId="3" borderId="23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32" xfId="0" applyNumberFormat="1" applyFont="1" applyFill="1" applyBorder="1" applyAlignment="1">
      <alignment wrapText="1"/>
    </xf>
    <xf numFmtId="4" fontId="12" fillId="3" borderId="32" xfId="0" applyNumberFormat="1" applyFont="1" applyFill="1" applyBorder="1" applyAlignment="1">
      <alignment horizontal="right" wrapText="1"/>
    </xf>
    <xf numFmtId="0" fontId="12" fillId="3" borderId="24" xfId="0" applyFont="1" applyFill="1" applyBorder="1" applyAlignment="1">
      <alignment horizontal="left" wrapText="1"/>
    </xf>
    <xf numFmtId="4" fontId="8" fillId="0" borderId="32" xfId="0" applyNumberFormat="1" applyFont="1" applyFill="1" applyBorder="1" applyAlignment="1">
      <alignment wrapText="1"/>
    </xf>
    <xf numFmtId="49" fontId="8" fillId="0" borderId="32" xfId="0" applyNumberFormat="1" applyFont="1" applyFill="1" applyBorder="1" applyAlignment="1">
      <alignment wrapText="1"/>
    </xf>
    <xf numFmtId="49" fontId="8" fillId="0" borderId="24" xfId="0" applyNumberFormat="1" applyFont="1" applyFill="1" applyBorder="1" applyAlignment="1">
      <alignment wrapText="1"/>
    </xf>
    <xf numFmtId="4" fontId="12" fillId="3" borderId="23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24" xfId="0" applyNumberFormat="1" applyFont="1" applyFill="1" applyBorder="1" applyAlignment="1">
      <alignment wrapText="1"/>
    </xf>
    <xf numFmtId="0" fontId="12" fillId="3" borderId="24" xfId="0" applyFont="1" applyFill="1" applyBorder="1" applyAlignment="1">
      <alignment wrapText="1"/>
    </xf>
    <xf numFmtId="4" fontId="8" fillId="0" borderId="24" xfId="0" applyNumberFormat="1" applyFont="1" applyFill="1" applyBorder="1" applyAlignment="1">
      <alignment wrapText="1"/>
    </xf>
    <xf numFmtId="49" fontId="12" fillId="2" borderId="24" xfId="1" applyNumberFormat="1" applyFont="1" applyFill="1" applyBorder="1" applyAlignment="1">
      <alignment horizontal="center" vertical="center" wrapText="1"/>
    </xf>
    <xf numFmtId="4" fontId="12" fillId="2" borderId="24" xfId="1" applyNumberFormat="1" applyFont="1" applyFill="1" applyBorder="1" applyAlignment="1">
      <alignment horizontal="center" vertical="center" wrapText="1"/>
    </xf>
    <xf numFmtId="0" fontId="12" fillId="2" borderId="24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8" fillId="0" borderId="0" xfId="3" applyFont="1" applyFill="1" applyAlignment="1">
      <alignment vertical="top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9" fontId="8" fillId="0" borderId="33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23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2" xfId="0" applyFont="1" applyBorder="1"/>
    <xf numFmtId="4" fontId="8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7" fillId="0" borderId="0" xfId="2" applyNumberFormat="1" applyFont="1" applyFill="1" applyBorder="1" applyAlignment="1">
      <alignment horizontal="left" vertical="top"/>
    </xf>
    <xf numFmtId="0" fontId="12" fillId="2" borderId="28" xfId="0" applyFont="1" applyFill="1" applyBorder="1" applyAlignment="1">
      <alignment horizontal="left" vertical="center"/>
    </xf>
    <xf numFmtId="0" fontId="12" fillId="2" borderId="32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2" fillId="2" borderId="24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0" fontId="8" fillId="0" borderId="22" xfId="0" applyFont="1" applyBorder="1" applyAlignment="1"/>
    <xf numFmtId="4" fontId="8" fillId="0" borderId="24" xfId="1" applyNumberFormat="1" applyFont="1" applyBorder="1" applyAlignment="1"/>
    <xf numFmtId="0" fontId="8" fillId="0" borderId="24" xfId="0" applyFont="1" applyBorder="1" applyAlignment="1"/>
    <xf numFmtId="0" fontId="12" fillId="2" borderId="24" xfId="0" applyFont="1" applyFill="1" applyBorder="1" applyAlignment="1">
      <alignment horizontal="center" vertical="center" wrapText="1"/>
    </xf>
    <xf numFmtId="0" fontId="12" fillId="0" borderId="27" xfId="0" applyFont="1" applyBorder="1" applyAlignment="1"/>
    <xf numFmtId="4" fontId="12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2" fillId="3" borderId="24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30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30" xfId="1" applyNumberFormat="1" applyFont="1" applyFill="1" applyBorder="1" applyAlignment="1">
      <alignment wrapText="1"/>
    </xf>
    <xf numFmtId="49" fontId="8" fillId="0" borderId="35" xfId="0" applyNumberFormat="1" applyFont="1" applyFill="1" applyBorder="1" applyAlignment="1">
      <alignment wrapText="1"/>
    </xf>
    <xf numFmtId="4" fontId="12" fillId="3" borderId="31" xfId="1" applyNumberFormat="1" applyFont="1" applyFill="1" applyBorder="1" applyAlignment="1">
      <alignment wrapText="1"/>
    </xf>
    <xf numFmtId="0" fontId="12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6" xfId="0" applyNumberFormat="1" applyFont="1" applyFill="1" applyBorder="1" applyAlignment="1">
      <alignment wrapText="1"/>
    </xf>
    <xf numFmtId="0" fontId="12" fillId="3" borderId="32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24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23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22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32" xfId="0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2" fontId="12" fillId="2" borderId="22" xfId="1" applyNumberFormat="1" applyFont="1" applyFill="1" applyBorder="1" applyAlignment="1">
      <alignment horizontal="center" vertical="center" wrapText="1"/>
    </xf>
    <xf numFmtId="2" fontId="12" fillId="2" borderId="24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30" xfId="0" applyNumberFormat="1" applyFont="1" applyFill="1" applyBorder="1" applyAlignment="1">
      <alignment wrapText="1"/>
    </xf>
    <xf numFmtId="4" fontId="12" fillId="2" borderId="24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8" fillId="0" borderId="24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24" xfId="0" applyNumberFormat="1" applyFont="1" applyFill="1" applyBorder="1" applyAlignment="1">
      <alignment horizontal="center"/>
    </xf>
    <xf numFmtId="4" fontId="12" fillId="3" borderId="28" xfId="0" applyNumberFormat="1" applyFont="1" applyFill="1" applyBorder="1" applyAlignment="1">
      <alignment horizontal="right"/>
    </xf>
    <xf numFmtId="0" fontId="19" fillId="3" borderId="24" xfId="0" applyFont="1" applyFill="1" applyBorder="1" applyAlignment="1">
      <alignment wrapText="1"/>
    </xf>
    <xf numFmtId="10" fontId="8" fillId="0" borderId="24" xfId="0" applyNumberFormat="1" applyFont="1" applyFill="1" applyBorder="1" applyAlignment="1">
      <alignment horizontal="right"/>
    </xf>
    <xf numFmtId="0" fontId="20" fillId="0" borderId="24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7" xfId="0" applyNumberFormat="1" applyFont="1" applyFill="1" applyBorder="1" applyAlignment="1">
      <alignment horizontal="right"/>
    </xf>
    <xf numFmtId="4" fontId="8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8" fillId="0" borderId="25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vertical="center"/>
    </xf>
    <xf numFmtId="0" fontId="16" fillId="3" borderId="1" xfId="3" applyFont="1" applyFill="1" applyBorder="1" applyAlignment="1" applyProtection="1">
      <alignment horizontal="center" vertical="top"/>
      <protection hidden="1"/>
    </xf>
    <xf numFmtId="4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indent="1"/>
    </xf>
    <xf numFmtId="0" fontId="10" fillId="0" borderId="11" xfId="3" applyFont="1" applyBorder="1" applyAlignment="1" applyProtection="1">
      <alignment horizontal="center" vertical="top"/>
      <protection hidden="1"/>
    </xf>
    <xf numFmtId="0" fontId="20" fillId="0" borderId="1" xfId="0" applyFont="1" applyFill="1" applyBorder="1" applyAlignment="1">
      <alignment horizontal="left" vertical="center" wrapText="1" inden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vertical="center" wrapText="1"/>
    </xf>
    <xf numFmtId="0" fontId="10" fillId="0" borderId="1" xfId="3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0" fontId="12" fillId="2" borderId="39" xfId="0" applyFont="1" applyFill="1" applyBorder="1" applyAlignment="1">
      <alignment horizontal="center" vertical="center"/>
    </xf>
    <xf numFmtId="0" fontId="8" fillId="0" borderId="10" xfId="0" applyFont="1" applyBorder="1"/>
    <xf numFmtId="0" fontId="12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9" fillId="3" borderId="2" xfId="0" applyFont="1" applyFill="1" applyBorder="1" applyAlignment="1">
      <alignment vertical="center"/>
    </xf>
    <xf numFmtId="0" fontId="21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0" fontId="20" fillId="0" borderId="2" xfId="0" applyFont="1" applyFill="1" applyBorder="1" applyAlignment="1">
      <alignment horizontal="left" vertical="center" indent="1"/>
    </xf>
    <xf numFmtId="0" fontId="20" fillId="0" borderId="10" xfId="0" applyFont="1" applyFill="1" applyBorder="1" applyAlignment="1">
      <alignment horizontal="left" vertical="center" wrapText="1" indent="1"/>
    </xf>
    <xf numFmtId="4" fontId="12" fillId="0" borderId="1" xfId="0" applyNumberFormat="1" applyFont="1" applyBorder="1"/>
    <xf numFmtId="0" fontId="19" fillId="0" borderId="2" xfId="0" applyFont="1" applyFill="1" applyBorder="1" applyAlignment="1">
      <alignment vertical="center"/>
    </xf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2" fillId="0" borderId="24" xfId="3" applyNumberFormat="1" applyFont="1" applyFill="1" applyBorder="1" applyAlignment="1">
      <alignment horizontal="right" wrapText="1"/>
    </xf>
    <xf numFmtId="0" fontId="8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8" fillId="0" borderId="24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0" fontId="8" fillId="0" borderId="1" xfId="4" quotePrefix="1" applyFont="1" applyFill="1" applyBorder="1" applyAlignment="1">
      <alignment horizontal="center"/>
    </xf>
    <xf numFmtId="0" fontId="12" fillId="0" borderId="1" xfId="4" quotePrefix="1" applyFont="1" applyFill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5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8" fillId="0" borderId="24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5" fillId="0" borderId="0" xfId="3" applyFont="1" applyFill="1" applyBorder="1" applyAlignment="1">
      <alignment horizontal="left" wrapText="1"/>
    </xf>
    <xf numFmtId="0" fontId="5" fillId="0" borderId="0" xfId="3" applyFont="1" applyFill="1" applyBorder="1"/>
    <xf numFmtId="0" fontId="23" fillId="0" borderId="0" xfId="0" applyFont="1" applyAlignment="1">
      <alignment vertical="center"/>
    </xf>
    <xf numFmtId="4" fontId="8" fillId="0" borderId="24" xfId="0" applyNumberFormat="1" applyFont="1" applyBorder="1"/>
    <xf numFmtId="49" fontId="8" fillId="0" borderId="32" xfId="0" applyNumberFormat="1" applyFont="1" applyFill="1" applyBorder="1" applyAlignment="1">
      <alignment horizontal="center" wrapText="1"/>
    </xf>
    <xf numFmtId="0" fontId="12" fillId="0" borderId="42" xfId="0" applyFont="1" applyBorder="1"/>
    <xf numFmtId="4" fontId="12" fillId="0" borderId="39" xfId="0" applyNumberFormat="1" applyFont="1" applyBorder="1"/>
    <xf numFmtId="49" fontId="8" fillId="0" borderId="43" xfId="0" applyNumberFormat="1" applyFont="1" applyFill="1" applyBorder="1" applyAlignment="1">
      <alignment horizontal="center" wrapText="1"/>
    </xf>
    <xf numFmtId="0" fontId="8" fillId="0" borderId="24" xfId="0" applyFont="1" applyBorder="1"/>
    <xf numFmtId="0" fontId="8" fillId="0" borderId="13" xfId="0" applyFont="1" applyBorder="1" applyAlignment="1">
      <alignment wrapText="1"/>
    </xf>
    <xf numFmtId="0" fontId="12" fillId="0" borderId="24" xfId="0" applyFont="1" applyBorder="1"/>
    <xf numFmtId="4" fontId="12" fillId="0" borderId="24" xfId="0" applyNumberFormat="1" applyFont="1" applyBorder="1"/>
    <xf numFmtId="49" fontId="8" fillId="0" borderId="24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wrapText="1"/>
    </xf>
    <xf numFmtId="0" fontId="12" fillId="0" borderId="31" xfId="0" applyFont="1" applyBorder="1"/>
    <xf numFmtId="4" fontId="12" fillId="0" borderId="30" xfId="0" applyNumberFormat="1" applyFont="1" applyBorder="1"/>
    <xf numFmtId="49" fontId="8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horizontal="right" vertical="top"/>
    </xf>
    <xf numFmtId="49" fontId="12" fillId="0" borderId="1" xfId="0" applyNumberFormat="1" applyFont="1" applyFill="1" applyBorder="1" applyAlignment="1">
      <alignment wrapText="1"/>
    </xf>
    <xf numFmtId="9" fontId="8" fillId="0" borderId="1" xfId="0" applyNumberFormat="1" applyFont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12" fillId="0" borderId="1" xfId="0" applyFont="1" applyBorder="1"/>
    <xf numFmtId="49" fontId="12" fillId="0" borderId="2" xfId="0" applyNumberFormat="1" applyFont="1" applyFill="1" applyBorder="1" applyAlignment="1">
      <alignment wrapText="1"/>
    </xf>
    <xf numFmtId="0" fontId="12" fillId="2" borderId="3" xfId="3" applyFont="1" applyFill="1" applyBorder="1" applyAlignment="1">
      <alignment horizontal="center" vertical="center" wrapText="1"/>
    </xf>
    <xf numFmtId="4" fontId="12" fillId="2" borderId="22" xfId="3" applyNumberFormat="1" applyFont="1" applyFill="1" applyBorder="1" applyAlignment="1">
      <alignment horizontal="center" vertical="center" wrapText="1"/>
    </xf>
    <xf numFmtId="10" fontId="8" fillId="0" borderId="13" xfId="7" applyNumberFormat="1" applyFont="1" applyFill="1" applyBorder="1" applyAlignment="1">
      <alignment wrapText="1"/>
    </xf>
    <xf numFmtId="49" fontId="8" fillId="0" borderId="3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24" xfId="0" applyFont="1" applyFill="1" applyBorder="1"/>
    <xf numFmtId="164" fontId="8" fillId="0" borderId="24" xfId="0" applyNumberFormat="1" applyFont="1" applyFill="1" applyBorder="1"/>
    <xf numFmtId="49" fontId="12" fillId="0" borderId="32" xfId="0" applyNumberFormat="1" applyFont="1" applyFill="1" applyBorder="1" applyAlignment="1">
      <alignment horizontal="center" wrapText="1"/>
    </xf>
    <xf numFmtId="49" fontId="12" fillId="0" borderId="43" xfId="0" applyNumberFormat="1" applyFont="1" applyFill="1" applyBorder="1" applyAlignment="1">
      <alignment horizontal="center" wrapText="1"/>
    </xf>
    <xf numFmtId="0" fontId="12" fillId="0" borderId="3" xfId="0" applyFont="1" applyBorder="1"/>
    <xf numFmtId="4" fontId="12" fillId="0" borderId="3" xfId="0" applyNumberFormat="1" applyFont="1" applyBorder="1"/>
    <xf numFmtId="4" fontId="8" fillId="0" borderId="3" xfId="0" applyNumberFormat="1" applyFont="1" applyBorder="1"/>
    <xf numFmtId="0" fontId="3" fillId="0" borderId="1" xfId="0" applyFont="1" applyBorder="1" applyAlignment="1">
      <alignment horizontal="center" vertical="top"/>
    </xf>
    <xf numFmtId="164" fontId="8" fillId="0" borderId="1" xfId="0" applyNumberFormat="1" applyFont="1" applyFill="1" applyBorder="1"/>
    <xf numFmtId="165" fontId="8" fillId="0" borderId="1" xfId="0" applyNumberFormat="1" applyFont="1" applyFill="1" applyBorder="1"/>
    <xf numFmtId="0" fontId="8" fillId="0" borderId="2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164" fontId="14" fillId="0" borderId="1" xfId="0" applyNumberFormat="1" applyFont="1" applyFill="1" applyBorder="1"/>
    <xf numFmtId="4" fontId="12" fillId="3" borderId="23" xfId="1" applyNumberFormat="1" applyFont="1" applyFill="1" applyBorder="1" applyAlignment="1">
      <alignment wrapText="1"/>
    </xf>
    <xf numFmtId="0" fontId="8" fillId="0" borderId="1" xfId="0" applyFont="1" applyFill="1" applyBorder="1"/>
    <xf numFmtId="49" fontId="8" fillId="0" borderId="1" xfId="0" applyNumberFormat="1" applyFont="1" applyFill="1" applyBorder="1" applyAlignment="1">
      <alignment horizontal="center"/>
    </xf>
    <xf numFmtId="0" fontId="10" fillId="4" borderId="20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8" fillId="0" borderId="14" xfId="3" applyFont="1" applyFill="1" applyBorder="1" applyAlignment="1">
      <alignment horizontal="left" vertical="top" wrapText="1" indent="1"/>
    </xf>
    <xf numFmtId="0" fontId="8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8" fillId="0" borderId="0" xfId="3" applyFont="1" applyFill="1" applyBorder="1" applyAlignment="1">
      <alignment horizontal="left" vertical="top" wrapText="1" indent="1"/>
    </xf>
    <xf numFmtId="0" fontId="8" fillId="0" borderId="9" xfId="3" applyFont="1" applyFill="1" applyBorder="1" applyAlignment="1">
      <alignment horizontal="left" vertical="top" wrapText="1" inden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8" fillId="0" borderId="0" xfId="3" applyFont="1" applyBorder="1" applyAlignment="1">
      <alignment horizontal="left" vertical="top" wrapText="1" indent="1"/>
    </xf>
    <xf numFmtId="0" fontId="8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8" fillId="0" borderId="16" xfId="3" applyFont="1" applyBorder="1" applyAlignment="1">
      <alignment horizontal="left" vertical="top" wrapText="1" indent="1"/>
    </xf>
    <xf numFmtId="0" fontId="8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E40" sqref="E40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89" t="s">
        <v>133</v>
      </c>
      <c r="B1" s="490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237</v>
      </c>
      <c r="C43" s="186" t="s">
        <v>237</v>
      </c>
    </row>
    <row r="44" spans="1:3" ht="33.75" x14ac:dyDescent="0.2">
      <c r="A44" s="186"/>
      <c r="B44" s="192" t="s">
        <v>516</v>
      </c>
      <c r="C44" s="192" t="s">
        <v>517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91" t="s">
        <v>143</v>
      </c>
      <c r="B2" s="492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93" t="s">
        <v>158</v>
      </c>
      <c r="B6" s="503"/>
      <c r="C6" s="503"/>
      <c r="D6" s="504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8" sqref="A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87"/>
      <c r="D1" s="14"/>
      <c r="E1" s="14"/>
      <c r="F1" s="14"/>
      <c r="G1" s="288"/>
    </row>
    <row r="2" spans="1:7" s="258" customFormat="1" ht="11.25" customHeight="1" x14ac:dyDescent="0.25">
      <c r="A2" s="14" t="s">
        <v>139</v>
      </c>
      <c r="B2" s="14"/>
      <c r="C2" s="287"/>
      <c r="D2" s="14"/>
      <c r="E2" s="14"/>
      <c r="F2" s="14"/>
      <c r="G2" s="14"/>
    </row>
    <row r="5" spans="1:7" ht="11.25" customHeight="1" x14ac:dyDescent="0.2">
      <c r="A5" s="217" t="s">
        <v>298</v>
      </c>
      <c r="B5" s="217"/>
      <c r="G5" s="190" t="s">
        <v>297</v>
      </c>
    </row>
    <row r="6" spans="1:7" x14ac:dyDescent="0.2">
      <c r="A6" s="285"/>
      <c r="B6" s="285"/>
      <c r="C6" s="286"/>
      <c r="D6" s="285"/>
      <c r="E6" s="285"/>
      <c r="F6" s="285"/>
      <c r="G6" s="285"/>
    </row>
    <row r="7" spans="1:7" ht="15" customHeight="1" x14ac:dyDescent="0.2">
      <c r="A7" s="228" t="s">
        <v>45</v>
      </c>
      <c r="B7" s="227" t="s">
        <v>46</v>
      </c>
      <c r="C7" s="225" t="s">
        <v>242</v>
      </c>
      <c r="D7" s="226" t="s">
        <v>241</v>
      </c>
      <c r="E7" s="226" t="s">
        <v>296</v>
      </c>
      <c r="F7" s="227" t="s">
        <v>295</v>
      </c>
      <c r="G7" s="227" t="s">
        <v>294</v>
      </c>
    </row>
    <row r="8" spans="1:7" x14ac:dyDescent="0.2">
      <c r="A8" s="284" t="s">
        <v>642</v>
      </c>
      <c r="B8" s="282"/>
      <c r="C8" s="222"/>
      <c r="D8" s="284"/>
      <c r="E8" s="283"/>
      <c r="F8" s="282"/>
      <c r="G8" s="282"/>
    </row>
    <row r="9" spans="1:7" x14ac:dyDescent="0.2">
      <c r="A9" s="282"/>
      <c r="B9" s="282"/>
      <c r="C9" s="222"/>
      <c r="D9" s="283"/>
      <c r="E9" s="283"/>
      <c r="F9" s="282"/>
      <c r="G9" s="282"/>
    </row>
    <row r="10" spans="1:7" x14ac:dyDescent="0.2">
      <c r="A10" s="282"/>
      <c r="B10" s="282"/>
      <c r="C10" s="222"/>
      <c r="D10" s="283"/>
      <c r="E10" s="283"/>
      <c r="F10" s="282"/>
      <c r="G10" s="282"/>
    </row>
    <row r="11" spans="1:7" x14ac:dyDescent="0.2">
      <c r="A11" s="282"/>
      <c r="B11" s="282"/>
      <c r="C11" s="222"/>
      <c r="D11" s="283"/>
      <c r="E11" s="283"/>
      <c r="F11" s="282"/>
      <c r="G11" s="282"/>
    </row>
    <row r="12" spans="1:7" x14ac:dyDescent="0.2">
      <c r="A12" s="282"/>
      <c r="B12" s="282"/>
      <c r="C12" s="222"/>
      <c r="D12" s="283"/>
      <c r="E12" s="283"/>
      <c r="F12" s="282"/>
      <c r="G12" s="282"/>
    </row>
    <row r="13" spans="1:7" x14ac:dyDescent="0.2">
      <c r="A13" s="282"/>
      <c r="B13" s="282"/>
      <c r="C13" s="222"/>
      <c r="D13" s="283"/>
      <c r="E13" s="283"/>
      <c r="F13" s="282"/>
      <c r="G13" s="282"/>
    </row>
    <row r="14" spans="1:7" x14ac:dyDescent="0.2">
      <c r="A14" s="282"/>
      <c r="B14" s="282"/>
      <c r="C14" s="222"/>
      <c r="D14" s="283"/>
      <c r="E14" s="283"/>
      <c r="F14" s="282"/>
      <c r="G14" s="282"/>
    </row>
    <row r="15" spans="1:7" x14ac:dyDescent="0.2">
      <c r="A15" s="282"/>
      <c r="B15" s="282"/>
      <c r="C15" s="222"/>
      <c r="D15" s="283"/>
      <c r="E15" s="283"/>
      <c r="F15" s="282"/>
      <c r="G15" s="282"/>
    </row>
    <row r="16" spans="1:7" x14ac:dyDescent="0.2">
      <c r="A16" s="62"/>
      <c r="B16" s="62" t="s">
        <v>293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91" t="s">
        <v>143</v>
      </c>
      <c r="B2" s="492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8" sqref="A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302</v>
      </c>
      <c r="B5" s="217"/>
      <c r="E5" s="190" t="s">
        <v>301</v>
      </c>
    </row>
    <row r="6" spans="1:5" x14ac:dyDescent="0.2">
      <c r="A6" s="285"/>
      <c r="B6" s="285"/>
      <c r="C6" s="286"/>
      <c r="D6" s="285"/>
      <c r="E6" s="285"/>
    </row>
    <row r="7" spans="1:5" ht="15" customHeight="1" x14ac:dyDescent="0.2">
      <c r="A7" s="228" t="s">
        <v>45</v>
      </c>
      <c r="B7" s="227" t="s">
        <v>46</v>
      </c>
      <c r="C7" s="225" t="s">
        <v>242</v>
      </c>
      <c r="D7" s="226" t="s">
        <v>241</v>
      </c>
      <c r="E7" s="227" t="s">
        <v>300</v>
      </c>
    </row>
    <row r="8" spans="1:5" ht="11.25" customHeight="1" x14ac:dyDescent="0.2">
      <c r="A8" s="284" t="s">
        <v>642</v>
      </c>
      <c r="B8" s="284"/>
      <c r="C8" s="254"/>
      <c r="D8" s="284"/>
      <c r="E8" s="284"/>
    </row>
    <row r="9" spans="1:5" ht="11.25" customHeight="1" x14ac:dyDescent="0.2">
      <c r="A9" s="284"/>
      <c r="B9" s="284"/>
      <c r="C9" s="254"/>
      <c r="D9" s="284"/>
      <c r="E9" s="284"/>
    </row>
    <row r="10" spans="1:5" ht="11.25" customHeight="1" x14ac:dyDescent="0.2">
      <c r="A10" s="284"/>
      <c r="B10" s="284"/>
      <c r="C10" s="254"/>
      <c r="D10" s="284"/>
      <c r="E10" s="284"/>
    </row>
    <row r="11" spans="1:5" ht="11.25" customHeight="1" x14ac:dyDescent="0.2">
      <c r="A11" s="284"/>
      <c r="B11" s="284"/>
      <c r="C11" s="254"/>
      <c r="D11" s="284"/>
      <c r="E11" s="284"/>
    </row>
    <row r="12" spans="1:5" ht="11.25" customHeight="1" x14ac:dyDescent="0.2">
      <c r="A12" s="284"/>
      <c r="B12" s="284"/>
      <c r="C12" s="254"/>
      <c r="D12" s="284"/>
      <c r="E12" s="284"/>
    </row>
    <row r="13" spans="1:5" ht="11.25" customHeight="1" x14ac:dyDescent="0.2">
      <c r="A13" s="284"/>
      <c r="B13" s="284"/>
      <c r="C13" s="254"/>
      <c r="D13" s="284"/>
      <c r="E13" s="284"/>
    </row>
    <row r="14" spans="1:5" ht="11.25" customHeight="1" x14ac:dyDescent="0.2">
      <c r="A14" s="284"/>
      <c r="B14" s="284"/>
      <c r="C14" s="254"/>
      <c r="D14" s="284"/>
      <c r="E14" s="284"/>
    </row>
    <row r="15" spans="1:5" x14ac:dyDescent="0.2">
      <c r="A15" s="284"/>
      <c r="B15" s="284"/>
      <c r="C15" s="254"/>
      <c r="D15" s="284"/>
      <c r="E15" s="284"/>
    </row>
    <row r="16" spans="1:5" x14ac:dyDescent="0.2">
      <c r="A16" s="253"/>
      <c r="B16" s="253" t="s">
        <v>299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91" t="s">
        <v>143</v>
      </c>
      <c r="B2" s="492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91" zoomScaleNormal="100" zoomScaleSheetLayoutView="100" workbookViewId="0">
      <selection activeCell="A73" sqref="A73:H94"/>
    </sheetView>
  </sheetViews>
  <sheetFormatPr baseColWidth="10" defaultRowHeight="11.25" x14ac:dyDescent="0.2"/>
  <cols>
    <col min="1" max="1" width="18.42578125" style="89" customWidth="1"/>
    <col min="2" max="2" width="3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318</v>
      </c>
      <c r="B5" s="217"/>
      <c r="C5" s="291"/>
      <c r="D5" s="291"/>
      <c r="E5" s="291"/>
      <c r="F5" s="270" t="s">
        <v>307</v>
      </c>
    </row>
    <row r="6" spans="1:6" x14ac:dyDescent="0.2">
      <c r="A6" s="294"/>
      <c r="B6" s="294"/>
      <c r="C6" s="291"/>
      <c r="D6" s="293"/>
      <c r="E6" s="293"/>
      <c r="F6" s="292"/>
    </row>
    <row r="7" spans="1:6" ht="15" customHeight="1" x14ac:dyDescent="0.2">
      <c r="A7" s="228" t="s">
        <v>45</v>
      </c>
      <c r="B7" s="227" t="s">
        <v>46</v>
      </c>
      <c r="C7" s="290" t="s">
        <v>47</v>
      </c>
      <c r="D7" s="290" t="s">
        <v>48</v>
      </c>
      <c r="E7" s="290" t="s">
        <v>49</v>
      </c>
      <c r="F7" s="289" t="s">
        <v>306</v>
      </c>
    </row>
    <row r="8" spans="1:6" x14ac:dyDescent="0.2">
      <c r="A8" s="401" t="s">
        <v>594</v>
      </c>
      <c r="B8" s="223" t="s">
        <v>798</v>
      </c>
      <c r="C8" s="222">
        <v>39182988.310000002</v>
      </c>
      <c r="D8" s="480">
        <v>42479860.469999999</v>
      </c>
      <c r="E8" s="480">
        <v>3296872.16</v>
      </c>
      <c r="F8" s="222"/>
    </row>
    <row r="9" spans="1:6" x14ac:dyDescent="0.2">
      <c r="A9" s="401" t="s">
        <v>595</v>
      </c>
      <c r="B9" s="223" t="s">
        <v>799</v>
      </c>
      <c r="C9" s="222">
        <v>100815772.09</v>
      </c>
      <c r="D9" s="480">
        <v>106890643.73999999</v>
      </c>
      <c r="E9" s="480">
        <v>6074871.6500000004</v>
      </c>
      <c r="F9" s="222"/>
    </row>
    <row r="10" spans="1:6" x14ac:dyDescent="0.2">
      <c r="A10" s="401" t="s">
        <v>596</v>
      </c>
      <c r="B10" s="223" t="s">
        <v>800</v>
      </c>
      <c r="C10" s="222">
        <v>13787916.74</v>
      </c>
      <c r="D10" s="480">
        <v>13787916.74</v>
      </c>
      <c r="E10" s="481">
        <v>0</v>
      </c>
      <c r="F10" s="222"/>
    </row>
    <row r="11" spans="1:6" x14ac:dyDescent="0.2">
      <c r="A11" s="401" t="s">
        <v>597</v>
      </c>
      <c r="B11" s="223" t="s">
        <v>801</v>
      </c>
      <c r="C11" s="222">
        <v>4062927.28</v>
      </c>
      <c r="D11" s="480">
        <v>2194979.06</v>
      </c>
      <c r="E11" s="480">
        <v>-1867948.22</v>
      </c>
      <c r="F11" s="222"/>
    </row>
    <row r="12" spans="1:6" x14ac:dyDescent="0.2">
      <c r="A12" s="401" t="s">
        <v>598</v>
      </c>
      <c r="B12" s="223" t="s">
        <v>802</v>
      </c>
      <c r="C12" s="222">
        <v>4053786.82</v>
      </c>
      <c r="D12" s="480">
        <v>3288787.54</v>
      </c>
      <c r="E12" s="480">
        <v>-764999.28</v>
      </c>
      <c r="F12" s="222"/>
    </row>
    <row r="13" spans="1:6" x14ac:dyDescent="0.2">
      <c r="A13" s="401" t="s">
        <v>599</v>
      </c>
      <c r="B13" s="223" t="s">
        <v>803</v>
      </c>
      <c r="C13" s="222">
        <v>8296335.2199999997</v>
      </c>
      <c r="D13" s="480">
        <v>5374568.8799999999</v>
      </c>
      <c r="E13" s="480">
        <v>-2921766.34</v>
      </c>
      <c r="F13" s="222"/>
    </row>
    <row r="14" spans="1:6" ht="22.5" x14ac:dyDescent="0.2">
      <c r="A14" s="401" t="s">
        <v>600</v>
      </c>
      <c r="B14" s="223" t="s">
        <v>804</v>
      </c>
      <c r="C14" s="222">
        <v>37085286.240000002</v>
      </c>
      <c r="D14" s="480">
        <v>61533107.07</v>
      </c>
      <c r="E14" s="480">
        <v>24447820.829999998</v>
      </c>
      <c r="F14" s="222"/>
    </row>
    <row r="15" spans="1:6" x14ac:dyDescent="0.2">
      <c r="A15" s="401">
        <v>123556151</v>
      </c>
      <c r="B15" s="223" t="s">
        <v>805</v>
      </c>
      <c r="C15" s="222">
        <v>13976086.189999999</v>
      </c>
      <c r="D15" s="480">
        <v>7430238.2400000002</v>
      </c>
      <c r="E15" s="480">
        <v>-6545847.9500000002</v>
      </c>
      <c r="F15" s="222"/>
    </row>
    <row r="16" spans="1:6" ht="22.5" x14ac:dyDescent="0.2">
      <c r="A16" s="401">
        <v>123566161</v>
      </c>
      <c r="B16" s="223" t="s">
        <v>806</v>
      </c>
      <c r="C16" s="222">
        <v>1132500</v>
      </c>
      <c r="D16" s="480">
        <v>1691000</v>
      </c>
      <c r="E16" s="480">
        <v>558500</v>
      </c>
      <c r="F16" s="222"/>
    </row>
    <row r="17" spans="1:6" x14ac:dyDescent="0.2">
      <c r="A17" s="401">
        <v>123626221</v>
      </c>
      <c r="B17" s="223" t="s">
        <v>802</v>
      </c>
      <c r="C17" s="222">
        <v>118690.06</v>
      </c>
      <c r="D17" s="480">
        <v>118690.06</v>
      </c>
      <c r="E17" s="481">
        <v>0</v>
      </c>
      <c r="F17" s="222"/>
    </row>
    <row r="18" spans="1:6" x14ac:dyDescent="0.2">
      <c r="A18" s="401">
        <v>123676271</v>
      </c>
      <c r="B18" s="223" t="s">
        <v>807</v>
      </c>
      <c r="C18" s="222">
        <v>1800347.29</v>
      </c>
      <c r="D18" s="480">
        <v>-0.02</v>
      </c>
      <c r="E18" s="480">
        <v>-1800347.31</v>
      </c>
      <c r="F18" s="222"/>
    </row>
    <row r="19" spans="1:6" x14ac:dyDescent="0.2">
      <c r="A19" s="62"/>
      <c r="B19" s="62" t="s">
        <v>317</v>
      </c>
      <c r="C19" s="244">
        <f>SUM(C8:C18)</f>
        <v>224312636.24000001</v>
      </c>
      <c r="D19" s="244">
        <f>SUM(D8:D18)</f>
        <v>244789791.77999997</v>
      </c>
      <c r="E19" s="244">
        <f>SUM(E8:E18)</f>
        <v>20477155.539999999</v>
      </c>
      <c r="F19" s="244"/>
    </row>
    <row r="20" spans="1:6" x14ac:dyDescent="0.2">
      <c r="A20" s="60"/>
      <c r="B20" s="60"/>
      <c r="C20" s="231"/>
      <c r="D20" s="231"/>
      <c r="E20" s="231"/>
      <c r="F20" s="60"/>
    </row>
    <row r="21" spans="1:6" x14ac:dyDescent="0.2">
      <c r="A21" s="60"/>
      <c r="B21" s="60"/>
      <c r="C21" s="231"/>
      <c r="D21" s="231"/>
      <c r="E21" s="231"/>
      <c r="F21" s="60"/>
    </row>
    <row r="22" spans="1:6" ht="11.25" customHeight="1" x14ac:dyDescent="0.2">
      <c r="A22" s="217" t="s">
        <v>316</v>
      </c>
      <c r="B22" s="60"/>
      <c r="C22" s="291"/>
      <c r="D22" s="291"/>
      <c r="E22" s="291"/>
      <c r="F22" s="270" t="s">
        <v>307</v>
      </c>
    </row>
    <row r="23" spans="1:6" ht="12.75" customHeight="1" x14ac:dyDescent="0.2">
      <c r="A23" s="278"/>
      <c r="B23" s="278"/>
      <c r="C23" s="229"/>
    </row>
    <row r="24" spans="1:6" ht="15" customHeight="1" x14ac:dyDescent="0.2">
      <c r="A24" s="228" t="s">
        <v>45</v>
      </c>
      <c r="B24" s="227" t="s">
        <v>46</v>
      </c>
      <c r="C24" s="290" t="s">
        <v>47</v>
      </c>
      <c r="D24" s="290" t="s">
        <v>48</v>
      </c>
      <c r="E24" s="290" t="s">
        <v>49</v>
      </c>
      <c r="F24" s="289" t="s">
        <v>306</v>
      </c>
    </row>
    <row r="25" spans="1:6" x14ac:dyDescent="0.2">
      <c r="A25" s="459" t="s">
        <v>820</v>
      </c>
      <c r="B25" s="482" t="s">
        <v>601</v>
      </c>
      <c r="C25" s="480">
        <v>1959267.19</v>
      </c>
      <c r="D25" s="480">
        <v>2263120.73</v>
      </c>
      <c r="E25" s="480">
        <v>303853.53999999998</v>
      </c>
      <c r="F25" s="264"/>
    </row>
    <row r="26" spans="1:6" x14ac:dyDescent="0.2">
      <c r="A26" s="459" t="s">
        <v>821</v>
      </c>
      <c r="B26" s="482" t="s">
        <v>602</v>
      </c>
      <c r="C26" s="480">
        <v>81271</v>
      </c>
      <c r="D26" s="480">
        <v>81271</v>
      </c>
      <c r="E26" s="481">
        <v>0</v>
      </c>
      <c r="F26" s="264"/>
    </row>
    <row r="27" spans="1:6" x14ac:dyDescent="0.2">
      <c r="A27" s="459" t="s">
        <v>822</v>
      </c>
      <c r="B27" s="482" t="s">
        <v>603</v>
      </c>
      <c r="C27" s="480">
        <v>3457703.71</v>
      </c>
      <c r="D27" s="480">
        <v>3942756.1</v>
      </c>
      <c r="E27" s="480">
        <v>485052.39</v>
      </c>
      <c r="F27" s="264"/>
    </row>
    <row r="28" spans="1:6" x14ac:dyDescent="0.2">
      <c r="A28" s="459" t="s">
        <v>823</v>
      </c>
      <c r="B28" s="482" t="s">
        <v>604</v>
      </c>
      <c r="C28" s="480">
        <v>694460.58</v>
      </c>
      <c r="D28" s="480">
        <v>726877.08</v>
      </c>
      <c r="E28" s="480">
        <v>32416.5</v>
      </c>
      <c r="F28" s="264"/>
    </row>
    <row r="29" spans="1:6" x14ac:dyDescent="0.2">
      <c r="A29" s="459" t="s">
        <v>824</v>
      </c>
      <c r="B29" s="482" t="s">
        <v>605</v>
      </c>
      <c r="C29" s="480">
        <v>373062.7</v>
      </c>
      <c r="D29" s="480">
        <v>426221.92</v>
      </c>
      <c r="E29" s="480">
        <v>53159.22</v>
      </c>
      <c r="F29" s="264"/>
    </row>
    <row r="30" spans="1:6" x14ac:dyDescent="0.2">
      <c r="A30" s="488" t="s">
        <v>906</v>
      </c>
      <c r="B30" s="483" t="s">
        <v>907</v>
      </c>
      <c r="C30" s="481">
        <v>0</v>
      </c>
      <c r="D30" s="480">
        <v>217000</v>
      </c>
      <c r="E30" s="480">
        <v>217000</v>
      </c>
      <c r="F30" s="264"/>
    </row>
    <row r="31" spans="1:6" x14ac:dyDescent="0.2">
      <c r="A31" s="459" t="s">
        <v>825</v>
      </c>
      <c r="B31" s="482" t="s">
        <v>606</v>
      </c>
      <c r="C31" s="480">
        <v>857947.06</v>
      </c>
      <c r="D31" s="480">
        <v>1609791.37</v>
      </c>
      <c r="E31" s="480">
        <v>751844.31</v>
      </c>
      <c r="F31" s="264"/>
    </row>
    <row r="32" spans="1:6" x14ac:dyDescent="0.2">
      <c r="A32" s="459" t="s">
        <v>826</v>
      </c>
      <c r="B32" s="482" t="s">
        <v>607</v>
      </c>
      <c r="C32" s="480">
        <v>349183.12</v>
      </c>
      <c r="D32" s="480">
        <v>375683.12</v>
      </c>
      <c r="E32" s="480">
        <v>26500</v>
      </c>
      <c r="F32" s="264"/>
    </row>
    <row r="33" spans="1:6" ht="22.5" x14ac:dyDescent="0.2">
      <c r="A33" s="459" t="s">
        <v>827</v>
      </c>
      <c r="B33" s="482" t="s">
        <v>608</v>
      </c>
      <c r="C33" s="480">
        <v>138490.9</v>
      </c>
      <c r="D33" s="480">
        <v>138490.9</v>
      </c>
      <c r="E33" s="481">
        <v>0</v>
      </c>
      <c r="F33" s="264"/>
    </row>
    <row r="34" spans="1:6" x14ac:dyDescent="0.2">
      <c r="A34" s="459" t="s">
        <v>828</v>
      </c>
      <c r="B34" s="482" t="s">
        <v>609</v>
      </c>
      <c r="C34" s="480">
        <v>22699979.579999998</v>
      </c>
      <c r="D34" s="480">
        <v>25105639.379999999</v>
      </c>
      <c r="E34" s="480">
        <v>2405659.7999999998</v>
      </c>
      <c r="F34" s="264"/>
    </row>
    <row r="35" spans="1:6" x14ac:dyDescent="0.2">
      <c r="A35" s="459" t="s">
        <v>829</v>
      </c>
      <c r="B35" s="482" t="s">
        <v>610</v>
      </c>
      <c r="C35" s="480">
        <v>1013437.12</v>
      </c>
      <c r="D35" s="480">
        <v>1013437.12</v>
      </c>
      <c r="E35" s="481">
        <v>0</v>
      </c>
      <c r="F35" s="264"/>
    </row>
    <row r="36" spans="1:6" x14ac:dyDescent="0.2">
      <c r="A36" s="459" t="s">
        <v>830</v>
      </c>
      <c r="B36" s="482" t="s">
        <v>611</v>
      </c>
      <c r="C36" s="480">
        <v>593500</v>
      </c>
      <c r="D36" s="480">
        <v>1087886.2</v>
      </c>
      <c r="E36" s="480">
        <v>494386.2</v>
      </c>
      <c r="F36" s="264"/>
    </row>
    <row r="37" spans="1:6" x14ac:dyDescent="0.2">
      <c r="A37" s="459" t="s">
        <v>831</v>
      </c>
      <c r="B37" s="482" t="s">
        <v>612</v>
      </c>
      <c r="C37" s="480">
        <v>232501.7</v>
      </c>
      <c r="D37" s="480">
        <v>727823.5</v>
      </c>
      <c r="E37" s="480">
        <v>495321.8</v>
      </c>
      <c r="F37" s="264"/>
    </row>
    <row r="38" spans="1:6" x14ac:dyDescent="0.2">
      <c r="A38" s="459" t="s">
        <v>832</v>
      </c>
      <c r="B38" s="482" t="s">
        <v>613</v>
      </c>
      <c r="C38" s="480">
        <v>1487.7</v>
      </c>
      <c r="D38" s="480">
        <v>1487.7</v>
      </c>
      <c r="E38" s="481">
        <v>0</v>
      </c>
      <c r="F38" s="264"/>
    </row>
    <row r="39" spans="1:6" x14ac:dyDescent="0.2">
      <c r="A39" s="459" t="s">
        <v>833</v>
      </c>
      <c r="B39" s="482" t="s">
        <v>614</v>
      </c>
      <c r="C39" s="480">
        <v>4004276.09</v>
      </c>
      <c r="D39" s="480">
        <v>4004276.09</v>
      </c>
      <c r="E39" s="481">
        <v>0</v>
      </c>
      <c r="F39" s="264"/>
    </row>
    <row r="40" spans="1:6" ht="22.5" x14ac:dyDescent="0.2">
      <c r="A40" s="459" t="s">
        <v>834</v>
      </c>
      <c r="B40" s="482" t="s">
        <v>615</v>
      </c>
      <c r="C40" s="480">
        <v>940964.65</v>
      </c>
      <c r="D40" s="480">
        <v>1033165.37</v>
      </c>
      <c r="E40" s="480">
        <v>92200.72</v>
      </c>
      <c r="F40" s="264"/>
    </row>
    <row r="41" spans="1:6" x14ac:dyDescent="0.2">
      <c r="A41" s="459" t="s">
        <v>835</v>
      </c>
      <c r="B41" s="482" t="s">
        <v>616</v>
      </c>
      <c r="C41" s="480">
        <v>1510494.52</v>
      </c>
      <c r="D41" s="480">
        <v>1670988.66</v>
      </c>
      <c r="E41" s="480">
        <v>160494.14000000001</v>
      </c>
      <c r="F41" s="264"/>
    </row>
    <row r="42" spans="1:6" x14ac:dyDescent="0.2">
      <c r="A42" s="459" t="s">
        <v>836</v>
      </c>
      <c r="B42" s="482" t="s">
        <v>837</v>
      </c>
      <c r="C42" s="481">
        <v>0</v>
      </c>
      <c r="D42" s="480">
        <v>7900</v>
      </c>
      <c r="E42" s="480">
        <v>7900</v>
      </c>
      <c r="F42" s="264"/>
    </row>
    <row r="43" spans="1:6" x14ac:dyDescent="0.2">
      <c r="A43" s="459" t="s">
        <v>838</v>
      </c>
      <c r="B43" s="482" t="s">
        <v>617</v>
      </c>
      <c r="C43" s="480">
        <v>57294.75</v>
      </c>
      <c r="D43" s="480">
        <v>638565.63</v>
      </c>
      <c r="E43" s="480">
        <v>581270.88</v>
      </c>
      <c r="F43" s="264"/>
    </row>
    <row r="44" spans="1:6" x14ac:dyDescent="0.2">
      <c r="A44" s="459" t="s">
        <v>839</v>
      </c>
      <c r="B44" s="482" t="s">
        <v>618</v>
      </c>
      <c r="C44" s="480">
        <v>378761.39</v>
      </c>
      <c r="D44" s="480">
        <v>422307.79</v>
      </c>
      <c r="E44" s="480">
        <v>43546.400000000001</v>
      </c>
      <c r="F44" s="264"/>
    </row>
    <row r="45" spans="1:6" x14ac:dyDescent="0.2">
      <c r="A45" s="459" t="s">
        <v>840</v>
      </c>
      <c r="B45" s="482" t="s">
        <v>619</v>
      </c>
      <c r="C45" s="480">
        <v>169240.56</v>
      </c>
      <c r="D45" s="480">
        <v>627982.88</v>
      </c>
      <c r="E45" s="480">
        <v>458742.32</v>
      </c>
      <c r="F45" s="264"/>
    </row>
    <row r="46" spans="1:6" x14ac:dyDescent="0.2">
      <c r="A46" s="459" t="s">
        <v>841</v>
      </c>
      <c r="B46" s="482" t="s">
        <v>620</v>
      </c>
      <c r="C46" s="480">
        <v>35000</v>
      </c>
      <c r="D46" s="480">
        <v>35000</v>
      </c>
      <c r="E46" s="481">
        <v>0</v>
      </c>
      <c r="F46" s="264"/>
    </row>
    <row r="47" spans="1:6" x14ac:dyDescent="0.2">
      <c r="A47" s="62"/>
      <c r="B47" s="62" t="s">
        <v>315</v>
      </c>
      <c r="C47" s="244">
        <f>SUM(C25:C46)</f>
        <v>39548324.320000008</v>
      </c>
      <c r="D47" s="244">
        <f t="shared" ref="D47:E47" si="0">SUM(D25:D46)</f>
        <v>46157672.539999992</v>
      </c>
      <c r="E47" s="244">
        <f t="shared" si="0"/>
        <v>6609348.2199999997</v>
      </c>
      <c r="F47" s="244"/>
    </row>
    <row r="48" spans="1:6" s="8" customFormat="1" x14ac:dyDescent="0.2">
      <c r="A48" s="59"/>
      <c r="B48" s="59"/>
      <c r="C48" s="11"/>
      <c r="D48" s="11"/>
      <c r="E48" s="11"/>
      <c r="F48" s="11"/>
    </row>
    <row r="49" spans="1:8" s="8" customFormat="1" x14ac:dyDescent="0.2">
      <c r="A49" s="59"/>
      <c r="B49" s="59"/>
      <c r="C49" s="11"/>
      <c r="D49" s="11"/>
      <c r="E49" s="11"/>
      <c r="F49" s="11"/>
    </row>
    <row r="50" spans="1:8" s="8" customFormat="1" ht="11.25" customHeight="1" x14ac:dyDescent="0.2">
      <c r="A50" s="217" t="s">
        <v>314</v>
      </c>
      <c r="B50" s="217"/>
      <c r="C50" s="291"/>
      <c r="D50" s="291"/>
      <c r="E50" s="291"/>
      <c r="G50" s="270" t="s">
        <v>307</v>
      </c>
    </row>
    <row r="51" spans="1:8" s="8" customFormat="1" x14ac:dyDescent="0.2">
      <c r="A51" s="278"/>
      <c r="B51" s="278"/>
      <c r="C51" s="229"/>
      <c r="D51" s="7"/>
      <c r="E51" s="7"/>
      <c r="F51" s="89"/>
    </row>
    <row r="52" spans="1:8" s="8" customFormat="1" ht="27.95" customHeight="1" x14ac:dyDescent="0.2">
      <c r="A52" s="228" t="s">
        <v>45</v>
      </c>
      <c r="B52" s="227" t="s">
        <v>46</v>
      </c>
      <c r="C52" s="290" t="s">
        <v>47</v>
      </c>
      <c r="D52" s="290" t="s">
        <v>48</v>
      </c>
      <c r="E52" s="290" t="s">
        <v>49</v>
      </c>
      <c r="F52" s="289" t="s">
        <v>306</v>
      </c>
      <c r="G52" s="289" t="s">
        <v>305</v>
      </c>
      <c r="H52" s="289" t="s">
        <v>304</v>
      </c>
    </row>
    <row r="53" spans="1:8" s="8" customFormat="1" x14ac:dyDescent="0.2">
      <c r="A53" s="223"/>
      <c r="B53" s="264"/>
      <c r="C53" s="222"/>
      <c r="D53" s="265"/>
      <c r="E53" s="265"/>
      <c r="F53" s="264"/>
      <c r="G53" s="264"/>
      <c r="H53" s="264"/>
    </row>
    <row r="54" spans="1:8" s="8" customFormat="1" x14ac:dyDescent="0.2">
      <c r="A54" s="223"/>
      <c r="B54" s="264"/>
      <c r="C54" s="222"/>
      <c r="D54" s="265"/>
      <c r="E54" s="265"/>
      <c r="F54" s="264"/>
      <c r="G54" s="264"/>
      <c r="H54" s="264"/>
    </row>
    <row r="55" spans="1:8" s="8" customFormat="1" x14ac:dyDescent="0.2">
      <c r="A55" s="223"/>
      <c r="B55" s="264"/>
      <c r="C55" s="222"/>
      <c r="D55" s="265"/>
      <c r="E55" s="265"/>
      <c r="F55" s="264"/>
      <c r="G55" s="264"/>
      <c r="H55" s="264"/>
    </row>
    <row r="56" spans="1:8" s="8" customFormat="1" x14ac:dyDescent="0.2">
      <c r="A56" s="223"/>
      <c r="B56" s="264"/>
      <c r="C56" s="222"/>
      <c r="D56" s="265"/>
      <c r="E56" s="265"/>
      <c r="F56" s="264"/>
      <c r="G56" s="264"/>
      <c r="H56" s="264"/>
    </row>
    <row r="57" spans="1:8" s="8" customFormat="1" x14ac:dyDescent="0.2">
      <c r="A57" s="62"/>
      <c r="B57" s="62" t="s">
        <v>313</v>
      </c>
      <c r="C57" s="244">
        <f>SUM(C53:C56)</f>
        <v>0</v>
      </c>
      <c r="D57" s="244">
        <f>SUM(D53:D56)</f>
        <v>0</v>
      </c>
      <c r="E57" s="244">
        <f>SUM(E53:E56)</f>
        <v>0</v>
      </c>
      <c r="F57" s="244"/>
      <c r="G57" s="244"/>
      <c r="H57" s="244"/>
    </row>
    <row r="58" spans="1:8" s="8" customFormat="1" x14ac:dyDescent="0.2">
      <c r="A58" s="15"/>
      <c r="B58" s="15"/>
      <c r="C58" s="16"/>
      <c r="D58" s="16"/>
      <c r="E58" s="16"/>
      <c r="F58" s="11"/>
    </row>
    <row r="60" spans="1:8" x14ac:dyDescent="0.2">
      <c r="A60" s="217" t="s">
        <v>312</v>
      </c>
      <c r="B60" s="217"/>
      <c r="C60" s="291"/>
      <c r="D60" s="291"/>
      <c r="E60" s="291"/>
      <c r="G60" s="270" t="s">
        <v>307</v>
      </c>
    </row>
    <row r="61" spans="1:8" x14ac:dyDescent="0.2">
      <c r="A61" s="278"/>
      <c r="B61" s="278"/>
      <c r="C61" s="229"/>
      <c r="H61" s="7"/>
    </row>
    <row r="62" spans="1:8" ht="27.95" customHeight="1" x14ac:dyDescent="0.2">
      <c r="A62" s="228" t="s">
        <v>45</v>
      </c>
      <c r="B62" s="227" t="s">
        <v>46</v>
      </c>
      <c r="C62" s="290" t="s">
        <v>47</v>
      </c>
      <c r="D62" s="290" t="s">
        <v>48</v>
      </c>
      <c r="E62" s="290" t="s">
        <v>49</v>
      </c>
      <c r="F62" s="289" t="s">
        <v>306</v>
      </c>
      <c r="G62" s="289" t="s">
        <v>305</v>
      </c>
      <c r="H62" s="289" t="s">
        <v>304</v>
      </c>
    </row>
    <row r="63" spans="1:8" x14ac:dyDescent="0.2">
      <c r="A63" s="223"/>
      <c r="B63" s="264"/>
      <c r="C63" s="222"/>
      <c r="D63" s="265"/>
      <c r="E63" s="265"/>
      <c r="F63" s="264"/>
      <c r="G63" s="264"/>
      <c r="H63" s="264"/>
    </row>
    <row r="64" spans="1:8" x14ac:dyDescent="0.2">
      <c r="A64" s="223"/>
      <c r="B64" s="264"/>
      <c r="C64" s="222"/>
      <c r="D64" s="265"/>
      <c r="E64" s="265"/>
      <c r="F64" s="264"/>
      <c r="G64" s="264"/>
      <c r="H64" s="264"/>
    </row>
    <row r="65" spans="1:8" x14ac:dyDescent="0.2">
      <c r="A65" s="223"/>
      <c r="B65" s="264"/>
      <c r="C65" s="222"/>
      <c r="D65" s="265"/>
      <c r="E65" s="265"/>
      <c r="F65" s="264"/>
      <c r="G65" s="264"/>
      <c r="H65" s="264"/>
    </row>
    <row r="66" spans="1:8" x14ac:dyDescent="0.2">
      <c r="A66" s="223"/>
      <c r="B66" s="264"/>
      <c r="C66" s="222"/>
      <c r="D66" s="265"/>
      <c r="E66" s="265"/>
      <c r="F66" s="264"/>
      <c r="G66" s="264"/>
      <c r="H66" s="264"/>
    </row>
    <row r="67" spans="1:8" x14ac:dyDescent="0.2">
      <c r="A67" s="62"/>
      <c r="B67" s="62" t="s">
        <v>311</v>
      </c>
      <c r="C67" s="244">
        <f>SUM(C63:C66)</f>
        <v>0</v>
      </c>
      <c r="D67" s="244">
        <f>SUM(D63:D66)</f>
        <v>0</v>
      </c>
      <c r="E67" s="244">
        <f>SUM(E63:E66)</f>
        <v>0</v>
      </c>
      <c r="F67" s="244"/>
      <c r="G67" s="244"/>
      <c r="H67" s="244"/>
    </row>
    <row r="70" spans="1:8" x14ac:dyDescent="0.2">
      <c r="A70" s="217" t="s">
        <v>310</v>
      </c>
      <c r="B70" s="217"/>
      <c r="C70" s="291"/>
      <c r="D70" s="291"/>
      <c r="E70" s="291"/>
      <c r="G70" s="270" t="s">
        <v>307</v>
      </c>
    </row>
    <row r="71" spans="1:8" x14ac:dyDescent="0.2">
      <c r="A71" s="278"/>
      <c r="B71" s="278"/>
      <c r="C71" s="229"/>
    </row>
    <row r="72" spans="1:8" ht="27.95" customHeight="1" x14ac:dyDescent="0.2">
      <c r="A72" s="228" t="s">
        <v>45</v>
      </c>
      <c r="B72" s="227" t="s">
        <v>46</v>
      </c>
      <c r="C72" s="290" t="s">
        <v>47</v>
      </c>
      <c r="D72" s="290" t="s">
        <v>48</v>
      </c>
      <c r="E72" s="290" t="s">
        <v>49</v>
      </c>
      <c r="F72" s="289" t="s">
        <v>306</v>
      </c>
      <c r="G72" s="289" t="s">
        <v>305</v>
      </c>
      <c r="H72" s="289" t="s">
        <v>304</v>
      </c>
    </row>
    <row r="73" spans="1:8" ht="33.75" x14ac:dyDescent="0.2">
      <c r="A73" s="459" t="s">
        <v>908</v>
      </c>
      <c r="B73" s="264" t="s">
        <v>909</v>
      </c>
      <c r="C73" s="481">
        <v>0</v>
      </c>
      <c r="D73" s="480">
        <v>-120874.76</v>
      </c>
      <c r="E73" s="480">
        <v>-120874.76</v>
      </c>
      <c r="F73" s="264" t="s">
        <v>622</v>
      </c>
      <c r="G73" s="264" t="s">
        <v>623</v>
      </c>
      <c r="H73" s="463">
        <v>0.1</v>
      </c>
    </row>
    <row r="74" spans="1:8" ht="33.75" x14ac:dyDescent="0.2">
      <c r="A74" s="459" t="s">
        <v>621</v>
      </c>
      <c r="B74" s="264" t="s">
        <v>601</v>
      </c>
      <c r="C74" s="480">
        <v>-824476.29</v>
      </c>
      <c r="D74" s="480">
        <v>-988466.01</v>
      </c>
      <c r="E74" s="480">
        <v>-163989.72</v>
      </c>
      <c r="F74" s="264" t="s">
        <v>622</v>
      </c>
      <c r="G74" s="264" t="s">
        <v>623</v>
      </c>
      <c r="H74" s="463">
        <v>0.1</v>
      </c>
    </row>
    <row r="75" spans="1:8" ht="33.75" x14ac:dyDescent="0.2">
      <c r="A75" s="459" t="s">
        <v>624</v>
      </c>
      <c r="B75" s="264" t="s">
        <v>602</v>
      </c>
      <c r="C75" s="480">
        <v>-15453.8</v>
      </c>
      <c r="D75" s="480">
        <v>-23580.9</v>
      </c>
      <c r="E75" s="480">
        <v>-8127.1</v>
      </c>
      <c r="F75" s="264" t="s">
        <v>622</v>
      </c>
      <c r="G75" s="264" t="s">
        <v>623</v>
      </c>
      <c r="H75" s="463">
        <v>0.1</v>
      </c>
    </row>
    <row r="76" spans="1:8" ht="33.75" x14ac:dyDescent="0.2">
      <c r="A76" s="459" t="s">
        <v>625</v>
      </c>
      <c r="B76" s="264" t="s">
        <v>603</v>
      </c>
      <c r="C76" s="480">
        <v>-1799397.46</v>
      </c>
      <c r="D76" s="480">
        <v>-2767996.49</v>
      </c>
      <c r="E76" s="480">
        <v>-968599.03</v>
      </c>
      <c r="F76" s="264" t="s">
        <v>622</v>
      </c>
      <c r="G76" s="264" t="s">
        <v>623</v>
      </c>
      <c r="H76" s="463">
        <v>0.3</v>
      </c>
    </row>
    <row r="77" spans="1:8" ht="33.75" x14ac:dyDescent="0.2">
      <c r="A77" s="459" t="s">
        <v>626</v>
      </c>
      <c r="B77" s="264" t="s">
        <v>604</v>
      </c>
      <c r="C77" s="480">
        <v>-133593.07</v>
      </c>
      <c r="D77" s="480">
        <v>-203181.25</v>
      </c>
      <c r="E77" s="480">
        <v>-69588.179999999993</v>
      </c>
      <c r="F77" s="264" t="s">
        <v>622</v>
      </c>
      <c r="G77" s="264" t="s">
        <v>623</v>
      </c>
      <c r="H77" s="463">
        <v>0.1</v>
      </c>
    </row>
    <row r="78" spans="1:8" ht="33.75" x14ac:dyDescent="0.2">
      <c r="A78" s="459" t="s">
        <v>627</v>
      </c>
      <c r="B78" s="264" t="s">
        <v>605</v>
      </c>
      <c r="C78" s="480">
        <v>-73117.45</v>
      </c>
      <c r="D78" s="480">
        <v>-112174.85</v>
      </c>
      <c r="E78" s="480">
        <v>-39057.4</v>
      </c>
      <c r="F78" s="264" t="s">
        <v>622</v>
      </c>
      <c r="G78" s="264" t="s">
        <v>623</v>
      </c>
      <c r="H78" s="463">
        <v>0.1</v>
      </c>
    </row>
    <row r="79" spans="1:8" ht="33.75" x14ac:dyDescent="0.2">
      <c r="A79" s="459" t="s">
        <v>628</v>
      </c>
      <c r="B79" s="264" t="s">
        <v>606</v>
      </c>
      <c r="C79" s="480">
        <v>-129430.39999999999</v>
      </c>
      <c r="D79" s="480">
        <v>-233630.38</v>
      </c>
      <c r="E79" s="480">
        <v>-104199.98</v>
      </c>
      <c r="F79" s="264" t="s">
        <v>622</v>
      </c>
      <c r="G79" s="264" t="s">
        <v>623</v>
      </c>
      <c r="H79" s="463">
        <v>0.1</v>
      </c>
    </row>
    <row r="80" spans="1:8" ht="33.75" x14ac:dyDescent="0.2">
      <c r="A80" s="459" t="s">
        <v>629</v>
      </c>
      <c r="B80" s="264" t="s">
        <v>607</v>
      </c>
      <c r="C80" s="480">
        <v>-146565.22</v>
      </c>
      <c r="D80" s="480">
        <v>-173250.16</v>
      </c>
      <c r="E80" s="480">
        <v>-26684.94</v>
      </c>
      <c r="F80" s="264" t="s">
        <v>622</v>
      </c>
      <c r="G80" s="264" t="s">
        <v>623</v>
      </c>
      <c r="H80" s="463">
        <v>0.1</v>
      </c>
    </row>
    <row r="81" spans="1:8" ht="33.75" x14ac:dyDescent="0.2">
      <c r="A81" s="459" t="s">
        <v>630</v>
      </c>
      <c r="B81" s="264" t="s">
        <v>608</v>
      </c>
      <c r="C81" s="480">
        <v>-28931.56</v>
      </c>
      <c r="D81" s="480">
        <v>-42780.65</v>
      </c>
      <c r="E81" s="480">
        <v>-13849.09</v>
      </c>
      <c r="F81" s="264" t="s">
        <v>622</v>
      </c>
      <c r="G81" s="264" t="s">
        <v>623</v>
      </c>
      <c r="H81" s="463">
        <v>0.1</v>
      </c>
    </row>
    <row r="82" spans="1:8" ht="33.75" x14ac:dyDescent="0.2">
      <c r="A82" s="459" t="s">
        <v>631</v>
      </c>
      <c r="B82" s="264" t="s">
        <v>609</v>
      </c>
      <c r="C82" s="480">
        <v>-10629614.4</v>
      </c>
      <c r="D82" s="480">
        <v>-15820860.6</v>
      </c>
      <c r="E82" s="480">
        <v>-5191246.2</v>
      </c>
      <c r="F82" s="264" t="s">
        <v>622</v>
      </c>
      <c r="G82" s="264" t="s">
        <v>623</v>
      </c>
      <c r="H82" s="463">
        <v>0.25</v>
      </c>
    </row>
    <row r="83" spans="1:8" ht="33.75" x14ac:dyDescent="0.2">
      <c r="A83" s="459" t="s">
        <v>632</v>
      </c>
      <c r="B83" s="264" t="s">
        <v>610</v>
      </c>
      <c r="C83" s="480">
        <v>-521324.41</v>
      </c>
      <c r="D83" s="480">
        <v>-774683.71</v>
      </c>
      <c r="E83" s="480">
        <v>-253359.3</v>
      </c>
      <c r="F83" s="264" t="s">
        <v>622</v>
      </c>
      <c r="G83" s="264" t="s">
        <v>623</v>
      </c>
      <c r="H83" s="463">
        <v>0.25</v>
      </c>
    </row>
    <row r="84" spans="1:8" ht="33.75" x14ac:dyDescent="0.2">
      <c r="A84" s="459" t="s">
        <v>633</v>
      </c>
      <c r="B84" s="264" t="s">
        <v>611</v>
      </c>
      <c r="C84" s="480">
        <v>-405870.87</v>
      </c>
      <c r="D84" s="480">
        <v>-636542.68000000005</v>
      </c>
      <c r="E84" s="480">
        <v>-230671.81</v>
      </c>
      <c r="F84" s="264" t="s">
        <v>622</v>
      </c>
      <c r="G84" s="264" t="s">
        <v>623</v>
      </c>
      <c r="H84" s="463">
        <v>0.25</v>
      </c>
    </row>
    <row r="85" spans="1:8" ht="33.75" x14ac:dyDescent="0.2">
      <c r="A85" s="459" t="s">
        <v>634</v>
      </c>
      <c r="B85" s="264" t="s">
        <v>612</v>
      </c>
      <c r="C85" s="480">
        <v>-55490.05</v>
      </c>
      <c r="D85" s="480">
        <v>-81159.62</v>
      </c>
      <c r="E85" s="480">
        <v>-25669.57</v>
      </c>
      <c r="F85" s="264" t="s">
        <v>622</v>
      </c>
      <c r="G85" s="264" t="s">
        <v>623</v>
      </c>
      <c r="H85" s="463">
        <v>0.1</v>
      </c>
    </row>
    <row r="86" spans="1:8" ht="33.75" x14ac:dyDescent="0.2">
      <c r="A86" s="459" t="s">
        <v>635</v>
      </c>
      <c r="B86" s="264" t="s">
        <v>613</v>
      </c>
      <c r="C86" s="480">
        <v>-1146.77</v>
      </c>
      <c r="D86" s="480">
        <v>-1487.7</v>
      </c>
      <c r="E86" s="480">
        <v>-340.93</v>
      </c>
      <c r="F86" s="264" t="s">
        <v>622</v>
      </c>
      <c r="G86" s="264" t="s">
        <v>623</v>
      </c>
      <c r="H86" s="463">
        <v>0.25</v>
      </c>
    </row>
    <row r="87" spans="1:8" ht="33.75" x14ac:dyDescent="0.2">
      <c r="A87" s="459" t="s">
        <v>636</v>
      </c>
      <c r="B87" s="264" t="s">
        <v>614</v>
      </c>
      <c r="C87" s="480">
        <v>-2192198.25</v>
      </c>
      <c r="D87" s="480">
        <v>-3193267.29</v>
      </c>
      <c r="E87" s="480">
        <v>-1001069.04</v>
      </c>
      <c r="F87" s="264" t="s">
        <v>622</v>
      </c>
      <c r="G87" s="264" t="s">
        <v>623</v>
      </c>
      <c r="H87" s="463">
        <v>0.25</v>
      </c>
    </row>
    <row r="88" spans="1:8" ht="33.75" x14ac:dyDescent="0.2">
      <c r="A88" s="459" t="s">
        <v>637</v>
      </c>
      <c r="B88" s="264" t="s">
        <v>615</v>
      </c>
      <c r="C88" s="480">
        <v>-743809.85</v>
      </c>
      <c r="D88" s="480">
        <v>-761471.83</v>
      </c>
      <c r="E88" s="480">
        <v>-17661.98</v>
      </c>
      <c r="F88" s="264" t="s">
        <v>622</v>
      </c>
      <c r="G88" s="264" t="s">
        <v>623</v>
      </c>
      <c r="H88" s="463">
        <v>0.1</v>
      </c>
    </row>
    <row r="89" spans="1:8" ht="33.75" x14ac:dyDescent="0.2">
      <c r="A89" s="459" t="s">
        <v>638</v>
      </c>
      <c r="B89" s="264" t="s">
        <v>616</v>
      </c>
      <c r="C89" s="480">
        <v>-398158.8</v>
      </c>
      <c r="D89" s="480">
        <v>-547313.4</v>
      </c>
      <c r="E89" s="480">
        <v>-149154.6</v>
      </c>
      <c r="F89" s="264" t="s">
        <v>622</v>
      </c>
      <c r="G89" s="264" t="s">
        <v>623</v>
      </c>
      <c r="H89" s="463">
        <v>0.1</v>
      </c>
    </row>
    <row r="90" spans="1:8" ht="33.75" x14ac:dyDescent="0.2">
      <c r="A90" s="488" t="s">
        <v>910</v>
      </c>
      <c r="B90" s="484" t="s">
        <v>837</v>
      </c>
      <c r="C90" s="481">
        <v>0</v>
      </c>
      <c r="D90" s="480">
        <v>-263.33</v>
      </c>
      <c r="E90" s="480">
        <v>-263.33</v>
      </c>
      <c r="F90" s="264" t="s">
        <v>622</v>
      </c>
      <c r="G90" s="264" t="s">
        <v>623</v>
      </c>
      <c r="H90" s="463">
        <v>0.1</v>
      </c>
    </row>
    <row r="91" spans="1:8" ht="33.75" x14ac:dyDescent="0.2">
      <c r="A91" s="459" t="s">
        <v>639</v>
      </c>
      <c r="B91" s="264" t="s">
        <v>617</v>
      </c>
      <c r="C91" s="480">
        <v>-15778.06</v>
      </c>
      <c r="D91" s="480">
        <v>-23275.08</v>
      </c>
      <c r="E91" s="480">
        <v>-7497.02</v>
      </c>
      <c r="F91" s="264" t="s">
        <v>622</v>
      </c>
      <c r="G91" s="264" t="s">
        <v>623</v>
      </c>
      <c r="H91" s="463">
        <v>0.1</v>
      </c>
    </row>
    <row r="92" spans="1:8" ht="33.75" x14ac:dyDescent="0.2">
      <c r="A92" s="459" t="s">
        <v>640</v>
      </c>
      <c r="B92" s="264" t="s">
        <v>618</v>
      </c>
      <c r="C92" s="480">
        <v>-263852.08</v>
      </c>
      <c r="D92" s="480">
        <v>-356276.23</v>
      </c>
      <c r="E92" s="480">
        <v>-92424.15</v>
      </c>
      <c r="F92" s="264" t="s">
        <v>622</v>
      </c>
      <c r="G92" s="264" t="s">
        <v>623</v>
      </c>
      <c r="H92" s="463">
        <v>0.35</v>
      </c>
    </row>
    <row r="93" spans="1:8" ht="33.75" x14ac:dyDescent="0.2">
      <c r="A93" s="459" t="s">
        <v>641</v>
      </c>
      <c r="B93" s="264" t="s">
        <v>619</v>
      </c>
      <c r="C93" s="480">
        <v>-33697.32</v>
      </c>
      <c r="D93" s="480">
        <v>-76072.83</v>
      </c>
      <c r="E93" s="480">
        <v>-42375.51</v>
      </c>
      <c r="F93" s="264" t="s">
        <v>622</v>
      </c>
      <c r="G93" s="264" t="s">
        <v>623</v>
      </c>
      <c r="H93" s="463">
        <v>0.1</v>
      </c>
    </row>
    <row r="94" spans="1:8" x14ac:dyDescent="0.2">
      <c r="A94" s="62"/>
      <c r="B94" s="62" t="s">
        <v>309</v>
      </c>
      <c r="C94" s="244">
        <f>SUM(C73:C93)</f>
        <v>-18411906.109999999</v>
      </c>
      <c r="D94" s="244">
        <f>SUM(D73:D93)</f>
        <v>-26938609.749999993</v>
      </c>
      <c r="E94" s="244">
        <f>SUM(E73:E93)</f>
        <v>-8526703.6400000006</v>
      </c>
      <c r="F94" s="244"/>
      <c r="G94" s="244"/>
      <c r="H94" s="244"/>
    </row>
    <row r="97" spans="1:8" x14ac:dyDescent="0.2">
      <c r="A97" s="217" t="s">
        <v>308</v>
      </c>
      <c r="B97" s="217"/>
      <c r="C97" s="291"/>
      <c r="D97" s="291"/>
      <c r="E97" s="291"/>
      <c r="G97" s="270" t="s">
        <v>307</v>
      </c>
    </row>
    <row r="98" spans="1:8" x14ac:dyDescent="0.2">
      <c r="A98" s="278"/>
      <c r="B98" s="278"/>
      <c r="C98" s="229"/>
    </row>
    <row r="99" spans="1:8" ht="27.95" customHeight="1" x14ac:dyDescent="0.2">
      <c r="A99" s="228" t="s">
        <v>45</v>
      </c>
      <c r="B99" s="227" t="s">
        <v>46</v>
      </c>
      <c r="C99" s="290" t="s">
        <v>47</v>
      </c>
      <c r="D99" s="290" t="s">
        <v>48</v>
      </c>
      <c r="E99" s="290" t="s">
        <v>49</v>
      </c>
      <c r="F99" s="289" t="s">
        <v>306</v>
      </c>
      <c r="G99" s="289" t="s">
        <v>305</v>
      </c>
      <c r="H99" s="289" t="s">
        <v>304</v>
      </c>
    </row>
    <row r="100" spans="1:8" x14ac:dyDescent="0.2">
      <c r="A100" s="223" t="s">
        <v>642</v>
      </c>
      <c r="B100" s="264"/>
      <c r="C100" s="222"/>
      <c r="D100" s="265"/>
      <c r="E100" s="265"/>
      <c r="F100" s="264"/>
      <c r="G100" s="264"/>
      <c r="H100" s="264"/>
    </row>
    <row r="101" spans="1:8" x14ac:dyDescent="0.2">
      <c r="A101" s="223"/>
      <c r="B101" s="264"/>
      <c r="C101" s="222"/>
      <c r="D101" s="265"/>
      <c r="E101" s="265"/>
      <c r="F101" s="264"/>
      <c r="G101" s="264"/>
      <c r="H101" s="264"/>
    </row>
    <row r="102" spans="1:8" x14ac:dyDescent="0.2">
      <c r="A102" s="223"/>
      <c r="B102" s="264"/>
      <c r="C102" s="222"/>
      <c r="D102" s="265"/>
      <c r="E102" s="265"/>
      <c r="F102" s="264"/>
      <c r="G102" s="264"/>
      <c r="H102" s="264"/>
    </row>
    <row r="103" spans="1:8" x14ac:dyDescent="0.2">
      <c r="A103" s="223"/>
      <c r="B103" s="264"/>
      <c r="C103" s="222"/>
      <c r="D103" s="265"/>
      <c r="E103" s="265"/>
      <c r="F103" s="264"/>
      <c r="G103" s="264"/>
      <c r="H103" s="264"/>
    </row>
    <row r="104" spans="1:8" x14ac:dyDescent="0.2">
      <c r="A104" s="62"/>
      <c r="B104" s="62" t="s">
        <v>303</v>
      </c>
      <c r="C104" s="244">
        <f>SUM(C100:C103)</f>
        <v>0</v>
      </c>
      <c r="D104" s="244">
        <f>SUM(D100:D103)</f>
        <v>0</v>
      </c>
      <c r="E104" s="244">
        <f>SUM(E100:E103)</f>
        <v>0</v>
      </c>
      <c r="F104" s="244"/>
      <c r="G104" s="244"/>
      <c r="H104" s="244"/>
    </row>
  </sheetData>
  <dataValidations count="8">
    <dataValidation allowBlank="1" showInputMessage="1" showErrorMessage="1" prompt="Importe final del periodo que corresponde la información financiera trimestral que se presenta." sqref="D7 D24 D52 D62 D72 D99"/>
    <dataValidation allowBlank="1" showInputMessage="1" showErrorMessage="1" prompt="Saldo al 31 de diciembre del año anterior del ejercio que se presenta." sqref="C7 C24 C52 C62 C72 C99"/>
    <dataValidation allowBlank="1" showInputMessage="1" showErrorMessage="1" prompt="Corresponde al número de la cuenta de acuerdo al Plan de Cuentas emitido por el CONAC (DOF 23/12/2015)." sqref="A7 A24 A52 A62 A72 A99"/>
    <dataValidation allowBlank="1" showInputMessage="1" showErrorMessage="1" prompt="Indicar la tasa de aplicación." sqref="H52 H62 H72 H99"/>
    <dataValidation allowBlank="1" showInputMessage="1" showErrorMessage="1" prompt="Indicar el método de depreciación." sqref="G52 G62 G72 G99"/>
    <dataValidation allowBlank="1" showInputMessage="1" showErrorMessage="1" prompt="Corresponde al nombre o descripción de la cuenta de acuerdo al Plan de Cuentas emitido por el CONAC." sqref="B7 B24 B52 B62 B72 B99"/>
    <dataValidation allowBlank="1" showInputMessage="1" showErrorMessage="1" prompt="Diferencia entre el saldo final y el inicial presentados." sqref="E7 E24 E52 E62 E72 E99"/>
    <dataValidation allowBlank="1" showInputMessage="1" showErrorMessage="1" prompt="Criterio para la aplicación de depreciación: anual, mensual, trimestral, etc." sqref="F7 F24 F99 F62 F72 F52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91" t="s">
        <v>143</v>
      </c>
      <c r="B2" s="492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opLeftCell="A3" zoomScaleNormal="100" zoomScaleSheetLayoutView="100" workbookViewId="0">
      <selection activeCell="A17" sqref="A17:F1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08" t="s">
        <v>326</v>
      </c>
      <c r="B5" s="308"/>
      <c r="C5" s="305"/>
      <c r="D5" s="305"/>
      <c r="E5" s="305"/>
      <c r="F5" s="190" t="s">
        <v>323</v>
      </c>
    </row>
    <row r="6" spans="1:6" s="8" customFormat="1" x14ac:dyDescent="0.2">
      <c r="A6" s="17"/>
      <c r="B6" s="17"/>
      <c r="C6" s="305"/>
      <c r="D6" s="305"/>
      <c r="E6" s="305"/>
    </row>
    <row r="7" spans="1:6" ht="15" customHeight="1" x14ac:dyDescent="0.2">
      <c r="A7" s="228" t="s">
        <v>45</v>
      </c>
      <c r="B7" s="227" t="s">
        <v>46</v>
      </c>
      <c r="C7" s="290" t="s">
        <v>47</v>
      </c>
      <c r="D7" s="290" t="s">
        <v>48</v>
      </c>
      <c r="E7" s="290" t="s">
        <v>49</v>
      </c>
      <c r="F7" s="289" t="s">
        <v>306</v>
      </c>
    </row>
    <row r="8" spans="1:6" x14ac:dyDescent="0.2">
      <c r="A8" s="464">
        <v>125105911</v>
      </c>
      <c r="B8" s="282" t="s">
        <v>643</v>
      </c>
      <c r="C8" s="222">
        <v>596039.99</v>
      </c>
      <c r="D8" s="480">
        <v>1306879.99</v>
      </c>
      <c r="E8" s="480">
        <v>710840</v>
      </c>
      <c r="F8" s="300"/>
    </row>
    <row r="9" spans="1:6" x14ac:dyDescent="0.2">
      <c r="A9" s="464">
        <v>125315951</v>
      </c>
      <c r="B9" s="282" t="s">
        <v>644</v>
      </c>
      <c r="C9" s="222">
        <v>375000</v>
      </c>
      <c r="D9" s="480">
        <v>375000</v>
      </c>
      <c r="E9" s="481">
        <v>0</v>
      </c>
      <c r="F9" s="300"/>
    </row>
    <row r="10" spans="1:6" x14ac:dyDescent="0.2">
      <c r="A10" s="464">
        <v>125415971</v>
      </c>
      <c r="B10" s="282" t="s">
        <v>808</v>
      </c>
      <c r="C10" s="222"/>
      <c r="D10" s="480">
        <v>8000</v>
      </c>
      <c r="E10" s="480">
        <v>8000</v>
      </c>
      <c r="F10" s="300"/>
    </row>
    <row r="11" spans="1:6" x14ac:dyDescent="0.2">
      <c r="A11" s="62"/>
      <c r="B11" s="62" t="s">
        <v>325</v>
      </c>
      <c r="C11" s="244">
        <f>SUM(C8:C10)</f>
        <v>971039.99</v>
      </c>
      <c r="D11" s="244">
        <f>SUM(D8:D10)</f>
        <v>1689879.99</v>
      </c>
      <c r="E11" s="244">
        <f>SUM(E8:E10)</f>
        <v>718840</v>
      </c>
      <c r="F11" s="62"/>
    </row>
    <row r="12" spans="1:6" x14ac:dyDescent="0.2">
      <c r="A12" s="60"/>
      <c r="B12" s="60"/>
      <c r="C12" s="231"/>
      <c r="D12" s="231"/>
      <c r="E12" s="231"/>
      <c r="F12" s="60"/>
    </row>
    <row r="13" spans="1:6" x14ac:dyDescent="0.2">
      <c r="A13" s="60"/>
      <c r="B13" s="60"/>
      <c r="C13" s="231"/>
      <c r="D13" s="231"/>
      <c r="E13" s="231"/>
      <c r="F13" s="60"/>
    </row>
    <row r="14" spans="1:6" ht="11.25" customHeight="1" x14ac:dyDescent="0.2">
      <c r="A14" s="307" t="s">
        <v>324</v>
      </c>
      <c r="B14" s="306"/>
      <c r="C14" s="305"/>
      <c r="D14" s="305"/>
      <c r="E14" s="305"/>
      <c r="F14" s="190" t="s">
        <v>323</v>
      </c>
    </row>
    <row r="15" spans="1:6" x14ac:dyDescent="0.2">
      <c r="A15" s="285"/>
      <c r="B15" s="285"/>
      <c r="C15" s="286"/>
      <c r="D15" s="286"/>
      <c r="E15" s="286"/>
    </row>
    <row r="16" spans="1:6" ht="15" customHeight="1" x14ac:dyDescent="0.2">
      <c r="A16" s="228" t="s">
        <v>45</v>
      </c>
      <c r="B16" s="227" t="s">
        <v>46</v>
      </c>
      <c r="C16" s="290" t="s">
        <v>47</v>
      </c>
      <c r="D16" s="290" t="s">
        <v>48</v>
      </c>
      <c r="E16" s="290" t="s">
        <v>49</v>
      </c>
      <c r="F16" s="289" t="s">
        <v>306</v>
      </c>
    </row>
    <row r="17" spans="1:6" ht="11.25" customHeight="1" x14ac:dyDescent="0.2">
      <c r="A17" s="223" t="s">
        <v>645</v>
      </c>
      <c r="B17" s="282" t="s">
        <v>646</v>
      </c>
      <c r="C17" s="480">
        <v>-29826.33</v>
      </c>
      <c r="D17" s="480">
        <v>-94430.33</v>
      </c>
      <c r="E17" s="480">
        <v>-64604</v>
      </c>
      <c r="F17" s="300" t="s">
        <v>911</v>
      </c>
    </row>
    <row r="18" spans="1:6" ht="11.25" customHeight="1" x14ac:dyDescent="0.2">
      <c r="A18" s="223" t="s">
        <v>912</v>
      </c>
      <c r="B18" s="282" t="s">
        <v>913</v>
      </c>
      <c r="C18" s="481">
        <v>0</v>
      </c>
      <c r="D18" s="480">
        <v>-400</v>
      </c>
      <c r="E18" s="480">
        <v>-400</v>
      </c>
      <c r="F18" s="300" t="s">
        <v>914</v>
      </c>
    </row>
    <row r="19" spans="1:6" x14ac:dyDescent="0.2">
      <c r="A19" s="62"/>
      <c r="B19" s="62" t="s">
        <v>322</v>
      </c>
      <c r="C19" s="244">
        <f>SUM(C17:C18)</f>
        <v>-29826.33</v>
      </c>
      <c r="D19" s="244">
        <f>SUM(D17:D18)</f>
        <v>-94830.33</v>
      </c>
      <c r="E19" s="244">
        <f>SUM(E17:E18)</f>
        <v>-65004</v>
      </c>
      <c r="F19" s="62"/>
    </row>
    <row r="20" spans="1:6" x14ac:dyDescent="0.2">
      <c r="A20" s="60"/>
      <c r="B20" s="60"/>
      <c r="C20" s="231"/>
      <c r="D20" s="231"/>
      <c r="E20" s="231"/>
      <c r="F20" s="60"/>
    </row>
    <row r="21" spans="1:6" x14ac:dyDescent="0.2">
      <c r="A21" s="60"/>
      <c r="B21" s="60"/>
      <c r="C21" s="231"/>
      <c r="D21" s="231">
        <f>D11+D19</f>
        <v>1595049.66</v>
      </c>
      <c r="E21" s="231"/>
      <c r="F21" s="60"/>
    </row>
    <row r="22" spans="1:6" ht="11.25" customHeight="1" x14ac:dyDescent="0.2">
      <c r="A22" s="304" t="s">
        <v>321</v>
      </c>
      <c r="B22" s="303"/>
      <c r="C22" s="302"/>
      <c r="D22" s="302"/>
      <c r="E22" s="291"/>
      <c r="F22" s="270" t="s">
        <v>320</v>
      </c>
    </row>
    <row r="23" spans="1:6" x14ac:dyDescent="0.2">
      <c r="A23" s="278"/>
      <c r="B23" s="278"/>
      <c r="C23" s="229"/>
    </row>
    <row r="24" spans="1:6" ht="15" customHeight="1" x14ac:dyDescent="0.2">
      <c r="A24" s="228" t="s">
        <v>45</v>
      </c>
      <c r="B24" s="227" t="s">
        <v>46</v>
      </c>
      <c r="C24" s="290" t="s">
        <v>47</v>
      </c>
      <c r="D24" s="290" t="s">
        <v>48</v>
      </c>
      <c r="E24" s="290" t="s">
        <v>49</v>
      </c>
      <c r="F24" s="289" t="s">
        <v>306</v>
      </c>
    </row>
    <row r="25" spans="1:6" x14ac:dyDescent="0.2">
      <c r="A25" s="282" t="s">
        <v>642</v>
      </c>
      <c r="B25" s="282"/>
      <c r="C25" s="222"/>
      <c r="D25" s="301"/>
      <c r="E25" s="301"/>
      <c r="F25" s="300"/>
    </row>
    <row r="26" spans="1:6" x14ac:dyDescent="0.2">
      <c r="A26" s="282"/>
      <c r="B26" s="282"/>
      <c r="C26" s="222"/>
      <c r="D26" s="301"/>
      <c r="E26" s="301"/>
      <c r="F26" s="300"/>
    </row>
    <row r="27" spans="1:6" x14ac:dyDescent="0.2">
      <c r="A27" s="282"/>
      <c r="B27" s="282"/>
      <c r="C27" s="222"/>
      <c r="D27" s="301"/>
      <c r="E27" s="301"/>
      <c r="F27" s="300"/>
    </row>
    <row r="28" spans="1:6" x14ac:dyDescent="0.2">
      <c r="A28" s="282"/>
      <c r="B28" s="282"/>
      <c r="C28" s="222"/>
      <c r="D28" s="301"/>
      <c r="E28" s="301"/>
      <c r="F28" s="300"/>
    </row>
    <row r="29" spans="1:6" x14ac:dyDescent="0.2">
      <c r="A29" s="282"/>
      <c r="B29" s="282"/>
      <c r="C29" s="222"/>
      <c r="D29" s="301"/>
      <c r="E29" s="301"/>
      <c r="F29" s="300"/>
    </row>
    <row r="30" spans="1:6" x14ac:dyDescent="0.2">
      <c r="A30" s="282"/>
      <c r="B30" s="282"/>
      <c r="C30" s="222"/>
      <c r="D30" s="301"/>
      <c r="E30" s="301"/>
      <c r="F30" s="300"/>
    </row>
    <row r="31" spans="1:6" x14ac:dyDescent="0.2">
      <c r="A31" s="299"/>
      <c r="B31" s="299" t="s">
        <v>319</v>
      </c>
      <c r="C31" s="298">
        <f>SUM(C25:C30)</f>
        <v>0</v>
      </c>
      <c r="D31" s="298">
        <f>SUM(D25:D30)</f>
        <v>0</v>
      </c>
      <c r="E31" s="298">
        <f>SUM(E25:E30)</f>
        <v>0</v>
      </c>
      <c r="F31" s="298"/>
    </row>
    <row r="32" spans="1:6" x14ac:dyDescent="0.2">
      <c r="A32" s="297"/>
      <c r="B32" s="295"/>
      <c r="C32" s="296"/>
      <c r="D32" s="296"/>
      <c r="E32" s="296"/>
      <c r="F32" s="295"/>
    </row>
  </sheetData>
  <dataValidations count="6">
    <dataValidation allowBlank="1" showInputMessage="1" showErrorMessage="1" prompt="Importe final del periodo que corresponde la información financiera trimestral que se presenta." sqref="D7 D16 D24"/>
    <dataValidation allowBlank="1" showInputMessage="1" showErrorMessage="1" prompt="Saldo al 31 de diciembre del año anterior del ejercio que se presenta." sqref="C7 C16 C24"/>
    <dataValidation allowBlank="1" showInputMessage="1" showErrorMessage="1" prompt="Corresponde al número de la cuenta de acuerdo al Plan de Cuentas emitido por el CONAC (DOF 23/12/2015)." sqref="A7 A16 A24"/>
    <dataValidation allowBlank="1" showInputMessage="1" showErrorMessage="1" prompt="Indicar el medio como se está amortizando el intangible, por tiempo, por uso." sqref="F7 F24 F16"/>
    <dataValidation allowBlank="1" showInputMessage="1" showErrorMessage="1" prompt="Diferencia entre el saldo final y el inicial presentados." sqref="E7 E24 E16"/>
    <dataValidation allowBlank="1" showInputMessage="1" showErrorMessage="1" prompt="Corresponde al nombre o descripción de la cuenta de acuerdo al Plan de Cuentas emitido por el CONAC." sqref="B7 B24 B16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91" t="s">
        <v>143</v>
      </c>
      <c r="B2" s="492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J6" s="501"/>
      <c r="K6" s="501"/>
      <c r="L6" s="501"/>
      <c r="M6" s="501"/>
      <c r="N6" s="501"/>
      <c r="O6" s="501"/>
      <c r="P6" s="501"/>
      <c r="Q6" s="501"/>
    </row>
    <row r="7" spans="1:17" x14ac:dyDescent="0.2">
      <c r="A7" s="3" t="s">
        <v>642</v>
      </c>
    </row>
    <row r="8" spans="1:17" ht="52.5" customHeight="1" x14ac:dyDescent="0.2">
      <c r="A8" s="502" t="s">
        <v>53</v>
      </c>
      <c r="B8" s="502"/>
      <c r="C8" s="502"/>
      <c r="D8" s="502"/>
      <c r="E8" s="502"/>
      <c r="F8" s="502"/>
      <c r="G8" s="502"/>
      <c r="H8" s="502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4" zoomScaleNormal="100" zoomScaleSheetLayoutView="90" workbookViewId="0">
      <selection activeCell="A56" sqref="A56:C5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811</v>
      </c>
      <c r="B5" s="230"/>
      <c r="C5" s="7"/>
      <c r="D5" s="249"/>
      <c r="E5" s="190" t="s">
        <v>243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242</v>
      </c>
      <c r="D7" s="226" t="s">
        <v>241</v>
      </c>
      <c r="E7" s="225" t="s">
        <v>240</v>
      </c>
    </row>
    <row r="8" spans="1:6" ht="11.25" customHeight="1" x14ac:dyDescent="0.2">
      <c r="A8" s="223"/>
      <c r="B8" s="223"/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249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248</v>
      </c>
      <c r="B24" s="230"/>
      <c r="C24" s="229"/>
      <c r="D24" s="190" t="s">
        <v>243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242</v>
      </c>
      <c r="D26" s="226" t="s">
        <v>241</v>
      </c>
      <c r="E26" s="240"/>
    </row>
    <row r="27" spans="1:6" ht="11.25" customHeight="1" x14ac:dyDescent="0.2">
      <c r="A27" s="472" t="s">
        <v>846</v>
      </c>
      <c r="B27" s="472" t="s">
        <v>847</v>
      </c>
      <c r="C27" s="473">
        <v>26974.89</v>
      </c>
      <c r="D27" s="222"/>
      <c r="E27" s="10"/>
    </row>
    <row r="28" spans="1:6" ht="11.25" customHeight="1" x14ac:dyDescent="0.2">
      <c r="A28" s="472" t="s">
        <v>848</v>
      </c>
      <c r="B28" s="472" t="s">
        <v>849</v>
      </c>
      <c r="C28" s="473">
        <v>1792656.24</v>
      </c>
      <c r="D28" s="222"/>
      <c r="E28" s="10"/>
    </row>
    <row r="29" spans="1:6" ht="11.25" customHeight="1" x14ac:dyDescent="0.2">
      <c r="A29" s="472" t="s">
        <v>850</v>
      </c>
      <c r="B29" s="472" t="s">
        <v>851</v>
      </c>
      <c r="C29" s="473">
        <v>1374981.21</v>
      </c>
      <c r="D29" s="222"/>
      <c r="E29" s="10"/>
    </row>
    <row r="30" spans="1:6" ht="11.25" customHeight="1" x14ac:dyDescent="0.2">
      <c r="A30" s="472" t="s">
        <v>852</v>
      </c>
      <c r="B30" s="472" t="s">
        <v>853</v>
      </c>
      <c r="C30" s="473">
        <v>14.71</v>
      </c>
      <c r="D30" s="222"/>
      <c r="E30" s="10"/>
    </row>
    <row r="31" spans="1:6" ht="11.25" customHeight="1" x14ac:dyDescent="0.2">
      <c r="A31" s="472" t="s">
        <v>854</v>
      </c>
      <c r="B31" s="472" t="s">
        <v>855</v>
      </c>
      <c r="C31" s="473">
        <v>5377.3</v>
      </c>
      <c r="D31" s="222"/>
      <c r="E31" s="10"/>
    </row>
    <row r="32" spans="1:6" ht="11.25" customHeight="1" x14ac:dyDescent="0.2">
      <c r="A32" s="472" t="s">
        <v>856</v>
      </c>
      <c r="B32" s="472" t="s">
        <v>857</v>
      </c>
      <c r="C32" s="473">
        <v>8.6999999999999993</v>
      </c>
      <c r="D32" s="222"/>
      <c r="E32" s="10"/>
    </row>
    <row r="33" spans="1:5" ht="11.25" customHeight="1" x14ac:dyDescent="0.2">
      <c r="A33" s="472" t="s">
        <v>858</v>
      </c>
      <c r="B33" s="472" t="s">
        <v>859</v>
      </c>
      <c r="C33" s="473">
        <v>3159.74</v>
      </c>
      <c r="D33" s="222"/>
      <c r="E33" s="10"/>
    </row>
    <row r="34" spans="1:5" ht="11.25" customHeight="1" x14ac:dyDescent="0.2">
      <c r="A34" s="472" t="s">
        <v>860</v>
      </c>
      <c r="B34" s="472" t="s">
        <v>861</v>
      </c>
      <c r="C34" s="473">
        <v>470837.71</v>
      </c>
      <c r="D34" s="222"/>
      <c r="E34" s="10"/>
    </row>
    <row r="35" spans="1:5" ht="11.25" customHeight="1" x14ac:dyDescent="0.2">
      <c r="A35" s="472" t="s">
        <v>862</v>
      </c>
      <c r="B35" s="472" t="s">
        <v>863</v>
      </c>
      <c r="C35" s="473">
        <v>5935.62</v>
      </c>
      <c r="D35" s="222"/>
      <c r="E35" s="10"/>
    </row>
    <row r="36" spans="1:5" ht="11.25" customHeight="1" x14ac:dyDescent="0.2">
      <c r="A36" s="472" t="s">
        <v>864</v>
      </c>
      <c r="B36" s="472" t="s">
        <v>865</v>
      </c>
      <c r="C36" s="473">
        <v>391</v>
      </c>
      <c r="D36" s="222"/>
      <c r="E36" s="10"/>
    </row>
    <row r="37" spans="1:5" ht="11.25" customHeight="1" x14ac:dyDescent="0.2">
      <c r="A37" s="472" t="s">
        <v>866</v>
      </c>
      <c r="B37" s="472" t="s">
        <v>867</v>
      </c>
      <c r="C37" s="473">
        <v>450261.78</v>
      </c>
      <c r="D37" s="222"/>
      <c r="E37" s="10"/>
    </row>
    <row r="38" spans="1:5" ht="11.25" customHeight="1" x14ac:dyDescent="0.2">
      <c r="A38" s="472" t="s">
        <v>868</v>
      </c>
      <c r="B38" s="472" t="s">
        <v>869</v>
      </c>
      <c r="C38" s="473">
        <v>73120</v>
      </c>
      <c r="D38" s="222"/>
      <c r="E38" s="10"/>
    </row>
    <row r="39" spans="1:5" ht="11.25" customHeight="1" x14ac:dyDescent="0.2">
      <c r="A39" s="472" t="s">
        <v>870</v>
      </c>
      <c r="B39" s="472" t="s">
        <v>871</v>
      </c>
      <c r="C39" s="473">
        <v>428143.51</v>
      </c>
      <c r="D39" s="222"/>
      <c r="E39" s="10"/>
    </row>
    <row r="40" spans="1:5" ht="11.25" customHeight="1" x14ac:dyDescent="0.2">
      <c r="A40" s="472" t="s">
        <v>872</v>
      </c>
      <c r="B40" s="472" t="s">
        <v>873</v>
      </c>
      <c r="C40" s="473">
        <v>1255431.8</v>
      </c>
      <c r="D40" s="222"/>
      <c r="E40" s="10"/>
    </row>
    <row r="41" spans="1:5" ht="11.25" customHeight="1" x14ac:dyDescent="0.2">
      <c r="A41" s="472" t="s">
        <v>874</v>
      </c>
      <c r="B41" s="472" t="s">
        <v>875</v>
      </c>
      <c r="C41" s="473">
        <v>35869.199999999997</v>
      </c>
      <c r="D41" s="222"/>
      <c r="E41" s="10"/>
    </row>
    <row r="42" spans="1:5" ht="11.25" customHeight="1" x14ac:dyDescent="0.2">
      <c r="A42" s="472" t="s">
        <v>876</v>
      </c>
      <c r="B42" s="472" t="s">
        <v>877</v>
      </c>
      <c r="C42" s="473">
        <v>794761.38</v>
      </c>
      <c r="D42" s="222"/>
      <c r="E42" s="10"/>
    </row>
    <row r="43" spans="1:5" ht="11.25" customHeight="1" x14ac:dyDescent="0.2">
      <c r="A43" s="472" t="s">
        <v>878</v>
      </c>
      <c r="B43" s="472" t="s">
        <v>879</v>
      </c>
      <c r="C43" s="473">
        <v>51130.11</v>
      </c>
      <c r="D43" s="222"/>
      <c r="E43" s="10"/>
    </row>
    <row r="44" spans="1:5" ht="11.25" customHeight="1" x14ac:dyDescent="0.2">
      <c r="A44" s="472" t="s">
        <v>880</v>
      </c>
      <c r="B44" s="472" t="s">
        <v>881</v>
      </c>
      <c r="C44" s="473">
        <v>7571132.5199999996</v>
      </c>
      <c r="D44" s="222"/>
      <c r="E44" s="10"/>
    </row>
    <row r="45" spans="1:5" ht="11.25" customHeight="1" x14ac:dyDescent="0.2">
      <c r="A45" s="472" t="s">
        <v>882</v>
      </c>
      <c r="B45" s="472" t="s">
        <v>883</v>
      </c>
      <c r="C45" s="473">
        <v>9013.2000000000007</v>
      </c>
      <c r="D45" s="222"/>
      <c r="E45" s="10"/>
    </row>
    <row r="46" spans="1:5" ht="11.25" customHeight="1" x14ac:dyDescent="0.2">
      <c r="A46" s="472" t="s">
        <v>884</v>
      </c>
      <c r="B46" s="472" t="s">
        <v>885</v>
      </c>
      <c r="C46" s="473">
        <v>2469354.7400000002</v>
      </c>
      <c r="D46" s="222"/>
      <c r="E46" s="10"/>
    </row>
    <row r="47" spans="1:5" ht="11.25" customHeight="1" x14ac:dyDescent="0.2">
      <c r="A47" s="472" t="s">
        <v>886</v>
      </c>
      <c r="B47" s="472" t="s">
        <v>887</v>
      </c>
      <c r="C47" s="473">
        <v>834.6</v>
      </c>
      <c r="D47" s="222"/>
      <c r="E47" s="10"/>
    </row>
    <row r="48" spans="1:5" ht="11.25" customHeight="1" x14ac:dyDescent="0.2">
      <c r="A48" s="472" t="s">
        <v>888</v>
      </c>
      <c r="B48" s="472" t="s">
        <v>889</v>
      </c>
      <c r="C48" s="473">
        <v>150000</v>
      </c>
      <c r="D48" s="222"/>
      <c r="E48" s="10"/>
    </row>
    <row r="49" spans="1:6" ht="11.25" customHeight="1" x14ac:dyDescent="0.2">
      <c r="A49" s="472" t="s">
        <v>890</v>
      </c>
      <c r="B49" s="472" t="s">
        <v>891</v>
      </c>
      <c r="C49" s="473">
        <v>213134.6</v>
      </c>
      <c r="D49" s="222"/>
      <c r="E49" s="10"/>
    </row>
    <row r="50" spans="1:6" x14ac:dyDescent="0.2">
      <c r="A50" s="235"/>
      <c r="B50" s="235" t="s">
        <v>247</v>
      </c>
      <c r="C50" s="234">
        <f>SUM(C27:C49)</f>
        <v>17182524.560000002</v>
      </c>
      <c r="D50" s="239"/>
      <c r="E50" s="11"/>
    </row>
    <row r="51" spans="1:6" x14ac:dyDescent="0.2">
      <c r="A51" s="60"/>
      <c r="B51" s="60"/>
      <c r="C51" s="231"/>
      <c r="D51" s="60"/>
      <c r="E51" s="231"/>
      <c r="F51" s="89"/>
    </row>
    <row r="52" spans="1:6" x14ac:dyDescent="0.2">
      <c r="A52" s="60"/>
      <c r="B52" s="60"/>
      <c r="C52" s="231"/>
      <c r="D52" s="60"/>
      <c r="E52" s="231"/>
      <c r="F52" s="89"/>
    </row>
    <row r="53" spans="1:6" ht="11.25" customHeight="1" x14ac:dyDescent="0.2">
      <c r="A53" s="217" t="s">
        <v>246</v>
      </c>
      <c r="B53" s="230"/>
      <c r="C53" s="229"/>
      <c r="D53" s="89"/>
      <c r="E53" s="190" t="s">
        <v>243</v>
      </c>
    </row>
    <row r="54" spans="1:6" x14ac:dyDescent="0.2">
      <c r="A54" s="89"/>
      <c r="B54" s="89"/>
      <c r="C54" s="7"/>
      <c r="D54" s="89"/>
      <c r="E54" s="7"/>
      <c r="F54" s="89"/>
    </row>
    <row r="55" spans="1:6" ht="15" customHeight="1" x14ac:dyDescent="0.2">
      <c r="A55" s="228" t="s">
        <v>45</v>
      </c>
      <c r="B55" s="227" t="s">
        <v>46</v>
      </c>
      <c r="C55" s="225" t="s">
        <v>242</v>
      </c>
      <c r="D55" s="226" t="s">
        <v>241</v>
      </c>
      <c r="E55" s="225" t="s">
        <v>240</v>
      </c>
      <c r="F55" s="224"/>
    </row>
    <row r="56" spans="1:6" x14ac:dyDescent="0.2">
      <c r="A56" s="238" t="s">
        <v>518</v>
      </c>
      <c r="B56" s="237" t="s">
        <v>519</v>
      </c>
      <c r="C56" s="473">
        <v>42703.87</v>
      </c>
      <c r="D56" s="254"/>
      <c r="E56" s="254">
        <v>0</v>
      </c>
      <c r="F56" s="10"/>
    </row>
    <row r="57" spans="1:6" x14ac:dyDescent="0.2">
      <c r="A57" s="238" t="s">
        <v>812</v>
      </c>
      <c r="B57" s="237" t="s">
        <v>813</v>
      </c>
      <c r="C57" s="473">
        <v>3325.54</v>
      </c>
      <c r="D57" s="236"/>
      <c r="E57" s="222"/>
      <c r="F57" s="10"/>
    </row>
    <row r="58" spans="1:6" x14ac:dyDescent="0.2">
      <c r="A58" s="238"/>
      <c r="B58" s="237"/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5"/>
      <c r="B60" s="235" t="s">
        <v>245</v>
      </c>
      <c r="C60" s="234">
        <f>SUM(C56:C59)</f>
        <v>46029.41</v>
      </c>
      <c r="D60" s="233"/>
      <c r="E60" s="234">
        <f>SUM(E56:E59)</f>
        <v>0</v>
      </c>
      <c r="F60" s="11"/>
    </row>
    <row r="61" spans="1:6" x14ac:dyDescent="0.2">
      <c r="A61" s="60"/>
      <c r="B61" s="60"/>
      <c r="C61" s="231"/>
      <c r="D61" s="60"/>
      <c r="E61" s="231"/>
      <c r="F61" s="89"/>
    </row>
    <row r="62" spans="1:6" x14ac:dyDescent="0.2">
      <c r="A62" s="60"/>
      <c r="B62" s="60"/>
      <c r="C62" s="231"/>
      <c r="D62" s="60"/>
      <c r="E62" s="231"/>
      <c r="F62" s="89"/>
    </row>
    <row r="63" spans="1:6" ht="11.25" customHeight="1" x14ac:dyDescent="0.2">
      <c r="A63" s="217" t="s">
        <v>244</v>
      </c>
      <c r="B63" s="230"/>
      <c r="C63" s="229"/>
      <c r="D63" s="89"/>
      <c r="E63" s="190" t="s">
        <v>243</v>
      </c>
    </row>
    <row r="64" spans="1:6" x14ac:dyDescent="0.2">
      <c r="A64" s="89"/>
      <c r="B64" s="89"/>
      <c r="C64" s="7"/>
      <c r="D64" s="89"/>
      <c r="E64" s="7"/>
      <c r="F64" s="89"/>
    </row>
    <row r="65" spans="1:6" ht="15" customHeight="1" x14ac:dyDescent="0.2">
      <c r="A65" s="228" t="s">
        <v>45</v>
      </c>
      <c r="B65" s="227" t="s">
        <v>46</v>
      </c>
      <c r="C65" s="225" t="s">
        <v>242</v>
      </c>
      <c r="D65" s="226" t="s">
        <v>241</v>
      </c>
      <c r="E65" s="225" t="s">
        <v>240</v>
      </c>
      <c r="F65" s="224"/>
    </row>
    <row r="66" spans="1:6" x14ac:dyDescent="0.2">
      <c r="A66" s="223"/>
      <c r="B66" s="223"/>
      <c r="C66" s="222"/>
      <c r="D66" s="222"/>
      <c r="E66" s="222"/>
      <c r="F66" s="10"/>
    </row>
    <row r="67" spans="1:6" x14ac:dyDescent="0.2">
      <c r="A67" s="223"/>
      <c r="B67" s="223"/>
      <c r="C67" s="222"/>
      <c r="D67" s="222"/>
      <c r="E67" s="222"/>
      <c r="F67" s="10"/>
    </row>
    <row r="68" spans="1:6" x14ac:dyDescent="0.2">
      <c r="A68" s="223"/>
      <c r="B68" s="223"/>
      <c r="C68" s="222"/>
      <c r="D68" s="222"/>
      <c r="E68" s="222"/>
      <c r="F68" s="10"/>
    </row>
    <row r="69" spans="1:6" x14ac:dyDescent="0.2">
      <c r="A69" s="223"/>
      <c r="B69" s="223"/>
      <c r="C69" s="222"/>
      <c r="D69" s="222"/>
      <c r="E69" s="222"/>
      <c r="F69" s="10"/>
    </row>
    <row r="70" spans="1:6" x14ac:dyDescent="0.2">
      <c r="A70" s="223"/>
      <c r="B70" s="223"/>
      <c r="C70" s="222"/>
      <c r="D70" s="222"/>
      <c r="E70" s="222"/>
      <c r="F70" s="10"/>
    </row>
    <row r="71" spans="1:6" x14ac:dyDescent="0.2">
      <c r="A71" s="223"/>
      <c r="B71" s="223"/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1"/>
      <c r="B73" s="221" t="s">
        <v>239</v>
      </c>
      <c r="C73" s="220">
        <f>SUM(C66:C72)</f>
        <v>0</v>
      </c>
      <c r="D73" s="219"/>
      <c r="E73" s="218"/>
      <c r="F73" s="11"/>
    </row>
  </sheetData>
  <dataValidations count="5">
    <dataValidation allowBlank="1" showInputMessage="1" showErrorMessage="1" prompt="Saldo final de la Información Financiera Trimestral que se presenta (trimestral: 1er, 2do, 3ro. o 4to.)." sqref="C7 C26 C55 C65"/>
    <dataValidation allowBlank="1" showInputMessage="1" showErrorMessage="1" prompt="Corresponde al número de la cuenta de acuerdo al Plan de Cuentas emitido por el CONAC (DOF 23/12/2015)." sqref="A7 A26 A55 A65"/>
    <dataValidation allowBlank="1" showInputMessage="1" showErrorMessage="1" prompt="Corresponde al nombre o descripción de la cuenta de acuerdo al Plan de Cuentas emitido por el CONAC." sqref="B7 B26 B55 B65"/>
    <dataValidation allowBlank="1" showInputMessage="1" showErrorMessage="1" prompt="Especificar el tipo de instrumento de inversión: Bondes, Petrobonos, Cetes, Mesa de dinero, etc." sqref="D7 D26 D55 D65"/>
    <dataValidation allowBlank="1" showInputMessage="1" showErrorMessage="1" prompt="En los casos en que la inversión se localice en dos o mas tipos de instrumentos, se detallará cada una de ellas y el importe invertido." sqref="E7 E55 E65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501"/>
      <c r="K6" s="501"/>
      <c r="L6" s="501"/>
      <c r="M6" s="501"/>
      <c r="N6" s="501"/>
      <c r="O6" s="501"/>
      <c r="P6" s="501"/>
      <c r="Q6" s="501"/>
    </row>
    <row r="7" spans="1:17" x14ac:dyDescent="0.2">
      <c r="A7" s="3" t="s">
        <v>52</v>
      </c>
    </row>
    <row r="8" spans="1:17" ht="52.5" customHeight="1" x14ac:dyDescent="0.2">
      <c r="A8" s="502" t="s">
        <v>53</v>
      </c>
      <c r="B8" s="502"/>
      <c r="C8" s="502"/>
      <c r="D8" s="502"/>
      <c r="E8" s="502"/>
      <c r="F8" s="502"/>
      <c r="G8" s="502"/>
      <c r="H8" s="502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17" sqref="A1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08" t="s">
        <v>331</v>
      </c>
      <c r="B5" s="318"/>
      <c r="C5" s="317"/>
      <c r="D5" s="316" t="s">
        <v>328</v>
      </c>
    </row>
    <row r="6" spans="1:4" x14ac:dyDescent="0.2">
      <c r="A6" s="314"/>
      <c r="B6" s="314"/>
      <c r="C6" s="315"/>
      <c r="D6" s="314"/>
    </row>
    <row r="7" spans="1:4" ht="15" customHeight="1" x14ac:dyDescent="0.2">
      <c r="A7" s="228" t="s">
        <v>45</v>
      </c>
      <c r="B7" s="227" t="s">
        <v>46</v>
      </c>
      <c r="C7" s="225" t="s">
        <v>242</v>
      </c>
      <c r="D7" s="313" t="s">
        <v>260</v>
      </c>
    </row>
    <row r="8" spans="1:4" x14ac:dyDescent="0.2">
      <c r="A8" s="284" t="s">
        <v>642</v>
      </c>
      <c r="B8" s="284"/>
      <c r="C8" s="231"/>
      <c r="D8" s="312"/>
    </row>
    <row r="9" spans="1:4" x14ac:dyDescent="0.2">
      <c r="A9" s="284"/>
      <c r="B9" s="284"/>
      <c r="C9" s="311"/>
      <c r="D9" s="312"/>
    </row>
    <row r="10" spans="1:4" x14ac:dyDescent="0.2">
      <c r="A10" s="284"/>
      <c r="B10" s="284"/>
      <c r="C10" s="311"/>
      <c r="D10" s="310"/>
    </row>
    <row r="11" spans="1:4" x14ac:dyDescent="0.2">
      <c r="A11" s="253"/>
      <c r="B11" s="253" t="s">
        <v>330</v>
      </c>
      <c r="C11" s="233">
        <f>SUM(C8:C10)</f>
        <v>0</v>
      </c>
      <c r="D11" s="309"/>
    </row>
    <row r="14" spans="1:4" ht="11.25" customHeight="1" x14ac:dyDescent="0.2">
      <c r="A14" s="308" t="s">
        <v>329</v>
      </c>
      <c r="B14" s="318"/>
      <c r="C14" s="317"/>
      <c r="D14" s="316" t="s">
        <v>328</v>
      </c>
    </row>
    <row r="15" spans="1:4" x14ac:dyDescent="0.2">
      <c r="A15" s="314"/>
      <c r="B15" s="314"/>
      <c r="C15" s="315"/>
      <c r="D15" s="314"/>
    </row>
    <row r="16" spans="1:4" ht="15" customHeight="1" x14ac:dyDescent="0.2">
      <c r="A16" s="228" t="s">
        <v>45</v>
      </c>
      <c r="B16" s="227" t="s">
        <v>46</v>
      </c>
      <c r="C16" s="225" t="s">
        <v>242</v>
      </c>
      <c r="D16" s="313" t="s">
        <v>260</v>
      </c>
    </row>
    <row r="17" spans="1:4" x14ac:dyDescent="0.2">
      <c r="A17" s="284" t="s">
        <v>642</v>
      </c>
      <c r="B17" s="284"/>
      <c r="C17" s="231"/>
      <c r="D17" s="312"/>
    </row>
    <row r="18" spans="1:4" x14ac:dyDescent="0.2">
      <c r="A18" s="284"/>
      <c r="B18" s="284"/>
      <c r="C18" s="311"/>
      <c r="D18" s="312"/>
    </row>
    <row r="19" spans="1:4" x14ac:dyDescent="0.2">
      <c r="A19" s="284"/>
      <c r="B19" s="284"/>
      <c r="C19" s="311"/>
      <c r="D19" s="310"/>
    </row>
    <row r="20" spans="1:4" x14ac:dyDescent="0.2">
      <c r="A20" s="253"/>
      <c r="B20" s="253" t="s">
        <v>327</v>
      </c>
      <c r="C20" s="233">
        <f>SUM(C17:C19)</f>
        <v>0</v>
      </c>
      <c r="D20" s="309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91" t="s">
        <v>143</v>
      </c>
      <c r="B2" s="492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93" zoomScaleNormal="100" zoomScaleSheetLayoutView="100" workbookViewId="0">
      <selection activeCell="A8" sqref="A8:G9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336</v>
      </c>
      <c r="B5" s="190"/>
      <c r="C5" s="23"/>
      <c r="D5" s="23"/>
      <c r="E5" s="23"/>
      <c r="F5" s="23"/>
      <c r="G5" s="23"/>
      <c r="H5" s="322" t="s">
        <v>333</v>
      </c>
    </row>
    <row r="6" spans="1:8" x14ac:dyDescent="0.2">
      <c r="A6" s="285"/>
    </row>
    <row r="7" spans="1:8" ht="15" customHeight="1" x14ac:dyDescent="0.2">
      <c r="A7" s="228" t="s">
        <v>45</v>
      </c>
      <c r="B7" s="227" t="s">
        <v>46</v>
      </c>
      <c r="C7" s="225" t="s">
        <v>242</v>
      </c>
      <c r="D7" s="267" t="s">
        <v>264</v>
      </c>
      <c r="E7" s="267" t="s">
        <v>263</v>
      </c>
      <c r="F7" s="267" t="s">
        <v>262</v>
      </c>
      <c r="G7" s="266" t="s">
        <v>261</v>
      </c>
      <c r="H7" s="227" t="s">
        <v>260</v>
      </c>
    </row>
    <row r="8" spans="1:8" x14ac:dyDescent="0.2">
      <c r="A8" s="459" t="s">
        <v>647</v>
      </c>
      <c r="B8" s="223" t="s">
        <v>648</v>
      </c>
      <c r="C8" s="222">
        <v>-11219.73</v>
      </c>
      <c r="D8" s="222">
        <v>-11219.73</v>
      </c>
      <c r="E8" s="412">
        <v>0</v>
      </c>
      <c r="F8" s="412">
        <v>0</v>
      </c>
      <c r="G8" s="222">
        <v>11219.73</v>
      </c>
      <c r="H8" s="321"/>
    </row>
    <row r="9" spans="1:8" x14ac:dyDescent="0.2">
      <c r="A9" s="459" t="s">
        <v>649</v>
      </c>
      <c r="B9" s="223" t="s">
        <v>915</v>
      </c>
      <c r="C9" s="222">
        <v>-8075.8</v>
      </c>
      <c r="D9" s="222">
        <v>-8075.8</v>
      </c>
      <c r="E9" s="412">
        <v>0</v>
      </c>
      <c r="F9" s="412">
        <v>0</v>
      </c>
      <c r="G9" s="222">
        <v>8075.8</v>
      </c>
      <c r="H9" s="321"/>
    </row>
    <row r="10" spans="1:8" x14ac:dyDescent="0.2">
      <c r="A10" s="459" t="s">
        <v>916</v>
      </c>
      <c r="B10" s="223" t="s">
        <v>650</v>
      </c>
      <c r="C10" s="222">
        <v>-5967.71</v>
      </c>
      <c r="D10" s="222">
        <v>-5967.71</v>
      </c>
      <c r="E10" s="461">
        <v>0</v>
      </c>
      <c r="F10" s="461">
        <v>0</v>
      </c>
      <c r="G10" s="461">
        <v>0</v>
      </c>
      <c r="H10" s="321"/>
    </row>
    <row r="11" spans="1:8" x14ac:dyDescent="0.2">
      <c r="A11" s="459" t="s">
        <v>917</v>
      </c>
      <c r="B11" s="223" t="s">
        <v>918</v>
      </c>
      <c r="C11" s="222">
        <v>-671057.09</v>
      </c>
      <c r="D11" s="222">
        <v>-671057.09</v>
      </c>
      <c r="E11" s="461">
        <v>0</v>
      </c>
      <c r="F11" s="461">
        <v>0</v>
      </c>
      <c r="G11" s="461">
        <v>0</v>
      </c>
      <c r="H11" s="321"/>
    </row>
    <row r="12" spans="1:8" x14ac:dyDescent="0.2">
      <c r="A12" s="459"/>
      <c r="B12" s="465" t="s">
        <v>651</v>
      </c>
      <c r="C12" s="415">
        <f>SUM(C8:C11)</f>
        <v>-696320.33</v>
      </c>
      <c r="D12" s="415">
        <f>SUM(D8:D10)</f>
        <v>-25263.239999999998</v>
      </c>
      <c r="E12" s="415">
        <f>SUM(E8:E10)</f>
        <v>0</v>
      </c>
      <c r="F12" s="415">
        <f>SUM(F8:F10)</f>
        <v>0</v>
      </c>
      <c r="G12" s="415">
        <f>SUM(G8:G10)</f>
        <v>19295.53</v>
      </c>
      <c r="H12" s="321"/>
    </row>
    <row r="13" spans="1:8" x14ac:dyDescent="0.2">
      <c r="A13" s="459" t="s">
        <v>652</v>
      </c>
      <c r="B13" s="338" t="s">
        <v>899</v>
      </c>
      <c r="C13" s="412">
        <v>-93271.66</v>
      </c>
      <c r="D13" s="412">
        <v>-93271.66</v>
      </c>
      <c r="E13" s="338">
        <v>0</v>
      </c>
      <c r="F13" s="338">
        <v>0</v>
      </c>
      <c r="G13" s="412">
        <v>-93271.66</v>
      </c>
      <c r="H13" s="321"/>
    </row>
    <row r="14" spans="1:8" x14ac:dyDescent="0.2">
      <c r="A14" s="459" t="s">
        <v>652</v>
      </c>
      <c r="B14" s="338" t="s">
        <v>919</v>
      </c>
      <c r="C14" s="412">
        <v>-249773.11</v>
      </c>
      <c r="D14" s="412">
        <v>-249773.11</v>
      </c>
      <c r="E14" s="338">
        <v>0</v>
      </c>
      <c r="F14" s="338">
        <v>0</v>
      </c>
      <c r="G14" s="412">
        <v>-249773.11</v>
      </c>
      <c r="H14" s="321"/>
    </row>
    <row r="15" spans="1:8" x14ac:dyDescent="0.2">
      <c r="A15" s="459" t="s">
        <v>920</v>
      </c>
      <c r="B15" s="223" t="s">
        <v>921</v>
      </c>
      <c r="C15" s="485">
        <v>-496225.46</v>
      </c>
      <c r="D15" s="485">
        <v>-496225.46</v>
      </c>
      <c r="E15" s="338">
        <v>0</v>
      </c>
      <c r="F15" s="338">
        <v>0</v>
      </c>
      <c r="G15" s="338">
        <v>0</v>
      </c>
      <c r="H15" s="321"/>
    </row>
    <row r="16" spans="1:8" x14ac:dyDescent="0.2">
      <c r="A16" s="459" t="s">
        <v>922</v>
      </c>
      <c r="B16" s="223" t="s">
        <v>923</v>
      </c>
      <c r="C16" s="485">
        <v>-1448325.75</v>
      </c>
      <c r="D16" s="485">
        <v>-1448325.75</v>
      </c>
      <c r="E16" s="338">
        <v>0</v>
      </c>
      <c r="F16" s="338">
        <v>0</v>
      </c>
      <c r="G16" s="338">
        <v>0</v>
      </c>
      <c r="H16" s="321"/>
    </row>
    <row r="17" spans="1:8" x14ac:dyDescent="0.2">
      <c r="A17" s="459" t="s">
        <v>924</v>
      </c>
      <c r="B17" s="223" t="s">
        <v>925</v>
      </c>
      <c r="C17" s="485">
        <v>-1772971.34</v>
      </c>
      <c r="D17" s="485">
        <v>-1772971.34</v>
      </c>
      <c r="E17" s="338">
        <v>0</v>
      </c>
      <c r="F17" s="338">
        <v>0</v>
      </c>
      <c r="G17" s="338">
        <v>0</v>
      </c>
      <c r="H17" s="321"/>
    </row>
    <row r="18" spans="1:8" x14ac:dyDescent="0.2">
      <c r="A18" s="459"/>
      <c r="B18" s="462" t="s">
        <v>653</v>
      </c>
      <c r="C18" s="246">
        <f>SUM(C13:C17)</f>
        <v>-4060567.3200000003</v>
      </c>
      <c r="D18" s="246">
        <f>SUM(D13:D17)</f>
        <v>-4060567.3200000003</v>
      </c>
      <c r="E18" s="246">
        <f>SUM(E13:E17)</f>
        <v>0</v>
      </c>
      <c r="F18" s="246">
        <f>SUM(F13:F17)</f>
        <v>0</v>
      </c>
      <c r="G18" s="246">
        <f>SUM(G13:G17)</f>
        <v>-343044.77</v>
      </c>
      <c r="H18" s="321"/>
    </row>
    <row r="19" spans="1:8" x14ac:dyDescent="0.2">
      <c r="A19" s="459" t="s">
        <v>654</v>
      </c>
      <c r="B19" s="460" t="s">
        <v>655</v>
      </c>
      <c r="C19" s="461">
        <v>-96104.38</v>
      </c>
      <c r="D19" s="461">
        <v>-96104.38</v>
      </c>
      <c r="E19" s="461">
        <v>0</v>
      </c>
      <c r="F19" s="461">
        <v>0</v>
      </c>
      <c r="G19" s="461">
        <v>0</v>
      </c>
      <c r="H19" s="321"/>
    </row>
    <row r="20" spans="1:8" x14ac:dyDescent="0.2">
      <c r="A20" s="459" t="s">
        <v>654</v>
      </c>
      <c r="B20" s="460" t="s">
        <v>578</v>
      </c>
      <c r="C20" s="461">
        <v>-90</v>
      </c>
      <c r="D20" s="461">
        <v>-90</v>
      </c>
      <c r="E20" s="461">
        <v>0</v>
      </c>
      <c r="F20" s="461">
        <v>0</v>
      </c>
      <c r="G20" s="461">
        <v>0</v>
      </c>
      <c r="H20" s="321"/>
    </row>
    <row r="21" spans="1:8" x14ac:dyDescent="0.2">
      <c r="A21" s="459" t="s">
        <v>654</v>
      </c>
      <c r="B21" s="460" t="s">
        <v>573</v>
      </c>
      <c r="C21" s="461">
        <v>-220873.61</v>
      </c>
      <c r="D21" s="461">
        <v>-220873.61</v>
      </c>
      <c r="E21" s="461">
        <v>0</v>
      </c>
      <c r="F21" s="461">
        <v>0</v>
      </c>
      <c r="G21" s="461">
        <v>0</v>
      </c>
      <c r="H21" s="321"/>
    </row>
    <row r="22" spans="1:8" x14ac:dyDescent="0.2">
      <c r="A22" s="459" t="s">
        <v>657</v>
      </c>
      <c r="B22" s="223" t="s">
        <v>658</v>
      </c>
      <c r="C22" s="480">
        <v>0.11</v>
      </c>
      <c r="D22" s="480">
        <v>0.11</v>
      </c>
      <c r="E22" s="461">
        <v>0</v>
      </c>
      <c r="F22" s="461">
        <v>0</v>
      </c>
      <c r="G22" s="461">
        <v>0</v>
      </c>
      <c r="H22" s="321"/>
    </row>
    <row r="23" spans="1:8" x14ac:dyDescent="0.2">
      <c r="A23" s="459" t="s">
        <v>926</v>
      </c>
      <c r="B23" s="223" t="s">
        <v>927</v>
      </c>
      <c r="C23" s="480">
        <v>-5947672.2400000002</v>
      </c>
      <c r="D23" s="480">
        <v>-5947672.2400000002</v>
      </c>
      <c r="E23" s="461">
        <v>0</v>
      </c>
      <c r="F23" s="461">
        <v>0</v>
      </c>
      <c r="G23" s="461">
        <v>0</v>
      </c>
      <c r="H23" s="321"/>
    </row>
    <row r="24" spans="1:8" x14ac:dyDescent="0.2">
      <c r="A24" s="223"/>
      <c r="B24" s="462" t="s">
        <v>656</v>
      </c>
      <c r="C24" s="246">
        <f>SUM(C19:C23)</f>
        <v>-6264740.1200000001</v>
      </c>
      <c r="D24" s="246">
        <f>SUM(D19:D23)</f>
        <v>-6264740.1200000001</v>
      </c>
      <c r="E24" s="246">
        <f>SUM(E19:E23)</f>
        <v>0</v>
      </c>
      <c r="F24" s="246">
        <f>SUM(F19:F23)</f>
        <v>0</v>
      </c>
      <c r="G24" s="246">
        <f>SUM(G19:G23)</f>
        <v>0</v>
      </c>
      <c r="H24" s="321"/>
    </row>
    <row r="25" spans="1:8" x14ac:dyDescent="0.2">
      <c r="A25" s="459" t="s">
        <v>659</v>
      </c>
      <c r="B25" s="223" t="s">
        <v>928</v>
      </c>
      <c r="C25" s="222">
        <v>-201488.25</v>
      </c>
      <c r="D25" s="222">
        <v>-201488.25</v>
      </c>
      <c r="E25" s="461">
        <v>0</v>
      </c>
      <c r="F25" s="461">
        <v>0</v>
      </c>
      <c r="G25" s="461">
        <v>0</v>
      </c>
      <c r="H25" s="321"/>
    </row>
    <row r="26" spans="1:8" x14ac:dyDescent="0.2">
      <c r="A26" s="459" t="s">
        <v>929</v>
      </c>
      <c r="B26" s="223" t="s">
        <v>930</v>
      </c>
      <c r="C26" s="480">
        <v>-445532.66</v>
      </c>
      <c r="D26" s="480">
        <v>-445532.66</v>
      </c>
      <c r="E26" s="461">
        <v>0</v>
      </c>
      <c r="F26" s="461">
        <v>0</v>
      </c>
      <c r="G26" s="461">
        <v>0</v>
      </c>
      <c r="H26" s="321"/>
    </row>
    <row r="27" spans="1:8" x14ac:dyDescent="0.2">
      <c r="A27" s="459"/>
      <c r="B27" s="462" t="s">
        <v>660</v>
      </c>
      <c r="C27" s="246">
        <f>C25+C26</f>
        <v>-647020.90999999992</v>
      </c>
      <c r="D27" s="246">
        <f>D25+D26</f>
        <v>-647020.90999999992</v>
      </c>
      <c r="E27" s="246">
        <f>SUM(E24:E25)</f>
        <v>0</v>
      </c>
      <c r="F27" s="246">
        <f>SUM(F24:F25)</f>
        <v>0</v>
      </c>
      <c r="G27" s="246">
        <f>SUM(G24:G25)</f>
        <v>0</v>
      </c>
      <c r="H27" s="321"/>
    </row>
    <row r="28" spans="1:8" x14ac:dyDescent="0.2">
      <c r="A28" s="459" t="s">
        <v>661</v>
      </c>
      <c r="B28" s="223" t="s">
        <v>662</v>
      </c>
      <c r="C28" s="480">
        <v>-128740.36</v>
      </c>
      <c r="D28" s="480">
        <v>-128740.36</v>
      </c>
      <c r="E28" s="461">
        <v>0</v>
      </c>
      <c r="F28" s="461">
        <v>0</v>
      </c>
      <c r="G28" s="461">
        <v>0</v>
      </c>
      <c r="H28" s="321"/>
    </row>
    <row r="29" spans="1:8" x14ac:dyDescent="0.2">
      <c r="A29" s="459" t="s">
        <v>663</v>
      </c>
      <c r="B29" s="223" t="s">
        <v>664</v>
      </c>
      <c r="C29" s="480">
        <v>-116886.03</v>
      </c>
      <c r="D29" s="480">
        <v>-116886.03</v>
      </c>
      <c r="E29" s="461">
        <v>0</v>
      </c>
      <c r="F29" s="461">
        <v>0</v>
      </c>
      <c r="G29" s="461">
        <v>0</v>
      </c>
      <c r="H29" s="321"/>
    </row>
    <row r="30" spans="1:8" x14ac:dyDescent="0.2">
      <c r="A30" s="459" t="s">
        <v>665</v>
      </c>
      <c r="B30" s="223" t="s">
        <v>666</v>
      </c>
      <c r="C30" s="480">
        <v>-99511.54</v>
      </c>
      <c r="D30" s="480">
        <v>-99511.54</v>
      </c>
      <c r="E30" s="461">
        <v>0</v>
      </c>
      <c r="F30" s="461">
        <v>0</v>
      </c>
      <c r="G30" s="461">
        <v>0</v>
      </c>
      <c r="H30" s="321"/>
    </row>
    <row r="31" spans="1:8" x14ac:dyDescent="0.2">
      <c r="A31" s="459" t="s">
        <v>667</v>
      </c>
      <c r="B31" s="223" t="s">
        <v>668</v>
      </c>
      <c r="C31" s="480">
        <v>-7156.48</v>
      </c>
      <c r="D31" s="480">
        <v>-7156.48</v>
      </c>
      <c r="E31" s="461">
        <v>0</v>
      </c>
      <c r="F31" s="461">
        <v>0</v>
      </c>
      <c r="G31" s="461">
        <v>0</v>
      </c>
      <c r="H31" s="321"/>
    </row>
    <row r="32" spans="1:8" x14ac:dyDescent="0.2">
      <c r="A32" s="459" t="s">
        <v>669</v>
      </c>
      <c r="B32" s="223" t="s">
        <v>670</v>
      </c>
      <c r="C32" s="480">
        <v>-112094.37</v>
      </c>
      <c r="D32" s="480">
        <v>-112094.37</v>
      </c>
      <c r="E32" s="461">
        <v>0</v>
      </c>
      <c r="F32" s="461">
        <v>0</v>
      </c>
      <c r="G32" s="461">
        <v>0</v>
      </c>
      <c r="H32" s="321"/>
    </row>
    <row r="33" spans="1:8" x14ac:dyDescent="0.2">
      <c r="A33" s="459" t="s">
        <v>671</v>
      </c>
      <c r="B33" s="223" t="s">
        <v>672</v>
      </c>
      <c r="C33" s="480">
        <v>-340.97</v>
      </c>
      <c r="D33" s="480">
        <v>-340.97</v>
      </c>
      <c r="E33" s="461">
        <v>0</v>
      </c>
      <c r="F33" s="461">
        <v>0</v>
      </c>
      <c r="G33" s="461">
        <v>0</v>
      </c>
      <c r="H33" s="321"/>
    </row>
    <row r="34" spans="1:8" x14ac:dyDescent="0.2">
      <c r="A34" s="459" t="s">
        <v>673</v>
      </c>
      <c r="B34" s="223" t="s">
        <v>674</v>
      </c>
      <c r="C34" s="480">
        <v>-8118.01</v>
      </c>
      <c r="D34" s="480">
        <v>-8118.01</v>
      </c>
      <c r="E34" s="461">
        <v>0</v>
      </c>
      <c r="F34" s="461">
        <v>0</v>
      </c>
      <c r="G34" s="461">
        <v>0</v>
      </c>
      <c r="H34" s="321"/>
    </row>
    <row r="35" spans="1:8" x14ac:dyDescent="0.2">
      <c r="A35" s="459" t="s">
        <v>675</v>
      </c>
      <c r="B35" s="223" t="s">
        <v>676</v>
      </c>
      <c r="C35" s="480">
        <v>-1388.54</v>
      </c>
      <c r="D35" s="480">
        <v>-1388.54</v>
      </c>
      <c r="E35" s="461">
        <v>0</v>
      </c>
      <c r="F35" s="461">
        <v>0</v>
      </c>
      <c r="G35" s="461">
        <v>0</v>
      </c>
      <c r="H35" s="321"/>
    </row>
    <row r="36" spans="1:8" x14ac:dyDescent="0.2">
      <c r="A36" s="459" t="s">
        <v>677</v>
      </c>
      <c r="B36" s="223" t="s">
        <v>678</v>
      </c>
      <c r="C36" s="480">
        <v>-63204.88</v>
      </c>
      <c r="D36" s="480">
        <v>-63204.88</v>
      </c>
      <c r="E36" s="461">
        <v>0</v>
      </c>
      <c r="F36" s="461">
        <v>0</v>
      </c>
      <c r="G36" s="461">
        <v>0</v>
      </c>
      <c r="H36" s="321"/>
    </row>
    <row r="37" spans="1:8" x14ac:dyDescent="0.2">
      <c r="A37" s="459" t="s">
        <v>679</v>
      </c>
      <c r="B37" s="223" t="s">
        <v>680</v>
      </c>
      <c r="C37" s="480">
        <v>8477.7900000000009</v>
      </c>
      <c r="D37" s="480">
        <v>8477.7900000000009</v>
      </c>
      <c r="E37" s="461">
        <v>0</v>
      </c>
      <c r="F37" s="461">
        <v>0</v>
      </c>
      <c r="G37" s="461">
        <v>0</v>
      </c>
      <c r="H37" s="321"/>
    </row>
    <row r="38" spans="1:8" x14ac:dyDescent="0.2">
      <c r="A38" s="459" t="s">
        <v>681</v>
      </c>
      <c r="B38" s="223" t="s">
        <v>682</v>
      </c>
      <c r="C38" s="480">
        <v>-8022.69</v>
      </c>
      <c r="D38" s="480">
        <v>-8022.69</v>
      </c>
      <c r="E38" s="461">
        <v>0</v>
      </c>
      <c r="F38" s="461">
        <v>0</v>
      </c>
      <c r="G38" s="461">
        <v>0</v>
      </c>
      <c r="H38" s="321"/>
    </row>
    <row r="39" spans="1:8" x14ac:dyDescent="0.2">
      <c r="A39" s="459" t="s">
        <v>683</v>
      </c>
      <c r="B39" s="223" t="s">
        <v>684</v>
      </c>
      <c r="C39" s="480">
        <v>-841.12</v>
      </c>
      <c r="D39" s="480">
        <v>-841.12</v>
      </c>
      <c r="E39" s="461">
        <v>0</v>
      </c>
      <c r="F39" s="461">
        <v>0</v>
      </c>
      <c r="G39" s="461">
        <v>0</v>
      </c>
      <c r="H39" s="321"/>
    </row>
    <row r="40" spans="1:8" x14ac:dyDescent="0.2">
      <c r="A40" s="459" t="s">
        <v>685</v>
      </c>
      <c r="B40" s="223" t="s">
        <v>686</v>
      </c>
      <c r="C40" s="480">
        <v>387.89</v>
      </c>
      <c r="D40" s="480">
        <v>387.89</v>
      </c>
      <c r="E40" s="461">
        <v>0</v>
      </c>
      <c r="F40" s="461">
        <v>0</v>
      </c>
      <c r="G40" s="461">
        <v>0</v>
      </c>
      <c r="H40" s="321"/>
    </row>
    <row r="41" spans="1:8" x14ac:dyDescent="0.2">
      <c r="A41" s="459" t="s">
        <v>687</v>
      </c>
      <c r="B41" s="223" t="s">
        <v>688</v>
      </c>
      <c r="C41" s="480">
        <v>-5514.22</v>
      </c>
      <c r="D41" s="480">
        <v>-5514.22</v>
      </c>
      <c r="E41" s="461">
        <v>0</v>
      </c>
      <c r="F41" s="461">
        <v>0</v>
      </c>
      <c r="G41" s="461">
        <v>0</v>
      </c>
      <c r="H41" s="321"/>
    </row>
    <row r="42" spans="1:8" x14ac:dyDescent="0.2">
      <c r="A42" s="459" t="s">
        <v>689</v>
      </c>
      <c r="B42" s="223" t="s">
        <v>690</v>
      </c>
      <c r="C42" s="480">
        <v>-23599.27</v>
      </c>
      <c r="D42" s="480">
        <v>-23599.27</v>
      </c>
      <c r="E42" s="461">
        <v>0</v>
      </c>
      <c r="F42" s="461">
        <v>0</v>
      </c>
      <c r="G42" s="461">
        <v>0</v>
      </c>
      <c r="H42" s="321"/>
    </row>
    <row r="43" spans="1:8" x14ac:dyDescent="0.2">
      <c r="A43" s="459" t="s">
        <v>691</v>
      </c>
      <c r="B43" s="223" t="s">
        <v>692</v>
      </c>
      <c r="C43" s="480">
        <v>-15590</v>
      </c>
      <c r="D43" s="480">
        <v>-15590</v>
      </c>
      <c r="E43" s="461">
        <v>0</v>
      </c>
      <c r="F43" s="461">
        <v>0</v>
      </c>
      <c r="G43" s="461">
        <v>0</v>
      </c>
      <c r="H43" s="321"/>
    </row>
    <row r="44" spans="1:8" x14ac:dyDescent="0.2">
      <c r="A44" s="459" t="s">
        <v>693</v>
      </c>
      <c r="B44" s="223" t="s">
        <v>694</v>
      </c>
      <c r="C44" s="480">
        <v>-157337.82</v>
      </c>
      <c r="D44" s="480">
        <v>-157337.82</v>
      </c>
      <c r="E44" s="461">
        <v>0</v>
      </c>
      <c r="F44" s="461">
        <v>0</v>
      </c>
      <c r="G44" s="461">
        <v>0</v>
      </c>
      <c r="H44" s="321"/>
    </row>
    <row r="45" spans="1:8" x14ac:dyDescent="0.2">
      <c r="A45" s="459" t="s">
        <v>695</v>
      </c>
      <c r="B45" s="223" t="s">
        <v>696</v>
      </c>
      <c r="C45" s="480">
        <v>45</v>
      </c>
      <c r="D45" s="480">
        <v>45</v>
      </c>
      <c r="E45" s="461">
        <v>0</v>
      </c>
      <c r="F45" s="461">
        <v>0</v>
      </c>
      <c r="G45" s="461">
        <v>0</v>
      </c>
      <c r="H45" s="321"/>
    </row>
    <row r="46" spans="1:8" x14ac:dyDescent="0.2">
      <c r="A46" s="459" t="s">
        <v>697</v>
      </c>
      <c r="B46" s="223" t="s">
        <v>698</v>
      </c>
      <c r="C46" s="480">
        <v>-43732.41</v>
      </c>
      <c r="D46" s="480">
        <v>-43732.41</v>
      </c>
      <c r="E46" s="461">
        <v>0</v>
      </c>
      <c r="F46" s="461">
        <v>0</v>
      </c>
      <c r="G46" s="461">
        <v>0</v>
      </c>
      <c r="H46" s="321"/>
    </row>
    <row r="47" spans="1:8" x14ac:dyDescent="0.2">
      <c r="A47" s="459" t="s">
        <v>699</v>
      </c>
      <c r="B47" s="223" t="s">
        <v>700</v>
      </c>
      <c r="C47" s="480">
        <v>-28906.38</v>
      </c>
      <c r="D47" s="480">
        <v>-28906.38</v>
      </c>
      <c r="E47" s="461">
        <v>0</v>
      </c>
      <c r="F47" s="461">
        <v>0</v>
      </c>
      <c r="G47" s="461">
        <v>0</v>
      </c>
      <c r="H47" s="321"/>
    </row>
    <row r="48" spans="1:8" x14ac:dyDescent="0.2">
      <c r="A48" s="459" t="s">
        <v>701</v>
      </c>
      <c r="B48" s="223" t="s">
        <v>702</v>
      </c>
      <c r="C48" s="480">
        <v>-154434.82999999999</v>
      </c>
      <c r="D48" s="480">
        <v>-154434.82999999999</v>
      </c>
      <c r="E48" s="461">
        <v>0</v>
      </c>
      <c r="F48" s="461">
        <v>0</v>
      </c>
      <c r="G48" s="461">
        <v>0</v>
      </c>
      <c r="H48" s="321"/>
    </row>
    <row r="49" spans="1:8" x14ac:dyDescent="0.2">
      <c r="A49" s="459" t="s">
        <v>703</v>
      </c>
      <c r="B49" s="223" t="s">
        <v>704</v>
      </c>
      <c r="C49" s="480">
        <v>4077.79</v>
      </c>
      <c r="D49" s="480">
        <v>4077.79</v>
      </c>
      <c r="E49" s="461">
        <v>0</v>
      </c>
      <c r="F49" s="461">
        <v>0</v>
      </c>
      <c r="G49" s="461">
        <v>0</v>
      </c>
      <c r="H49" s="321"/>
    </row>
    <row r="50" spans="1:8" x14ac:dyDescent="0.2">
      <c r="A50" s="459" t="s">
        <v>705</v>
      </c>
      <c r="B50" s="223" t="s">
        <v>706</v>
      </c>
      <c r="C50" s="480">
        <v>-10121</v>
      </c>
      <c r="D50" s="480">
        <v>-10121</v>
      </c>
      <c r="E50" s="461">
        <v>0</v>
      </c>
      <c r="F50" s="461">
        <v>0</v>
      </c>
      <c r="G50" s="461">
        <v>0</v>
      </c>
      <c r="H50" s="321"/>
    </row>
    <row r="51" spans="1:8" x14ac:dyDescent="0.2">
      <c r="A51" s="459" t="s">
        <v>707</v>
      </c>
      <c r="B51" s="223" t="s">
        <v>708</v>
      </c>
      <c r="C51" s="480">
        <v>372.6</v>
      </c>
      <c r="D51" s="480">
        <v>372.6</v>
      </c>
      <c r="E51" s="461">
        <v>0</v>
      </c>
      <c r="F51" s="461">
        <v>0</v>
      </c>
      <c r="G51" s="461">
        <v>0</v>
      </c>
      <c r="H51" s="321"/>
    </row>
    <row r="52" spans="1:8" x14ac:dyDescent="0.2">
      <c r="A52" s="459" t="s">
        <v>709</v>
      </c>
      <c r="B52" s="223" t="s">
        <v>710</v>
      </c>
      <c r="C52" s="480">
        <v>37784.85</v>
      </c>
      <c r="D52" s="480">
        <v>37784.85</v>
      </c>
      <c r="E52" s="461">
        <v>0</v>
      </c>
      <c r="F52" s="461">
        <v>0</v>
      </c>
      <c r="G52" s="461">
        <v>0</v>
      </c>
      <c r="H52" s="321"/>
    </row>
    <row r="53" spans="1:8" x14ac:dyDescent="0.2">
      <c r="A53" s="459" t="s">
        <v>711</v>
      </c>
      <c r="B53" s="223" t="s">
        <v>712</v>
      </c>
      <c r="C53" s="480">
        <v>97357.89</v>
      </c>
      <c r="D53" s="480">
        <v>97357.89</v>
      </c>
      <c r="E53" s="461">
        <v>0</v>
      </c>
      <c r="F53" s="461">
        <v>0</v>
      </c>
      <c r="G53" s="461">
        <v>0</v>
      </c>
      <c r="H53" s="321"/>
    </row>
    <row r="54" spans="1:8" x14ac:dyDescent="0.2">
      <c r="A54" s="459" t="s">
        <v>931</v>
      </c>
      <c r="B54" s="223" t="s">
        <v>932</v>
      </c>
      <c r="C54" s="480">
        <v>9482.31</v>
      </c>
      <c r="D54" s="480">
        <v>9482.31</v>
      </c>
      <c r="E54" s="461">
        <v>0</v>
      </c>
      <c r="F54" s="461">
        <v>0</v>
      </c>
      <c r="G54" s="461">
        <v>0</v>
      </c>
      <c r="H54" s="321"/>
    </row>
    <row r="55" spans="1:8" x14ac:dyDescent="0.2">
      <c r="A55" s="459" t="s">
        <v>713</v>
      </c>
      <c r="B55" s="223" t="s">
        <v>714</v>
      </c>
      <c r="C55" s="480">
        <v>128735.11</v>
      </c>
      <c r="D55" s="480">
        <v>128735.11</v>
      </c>
      <c r="E55" s="461">
        <v>0</v>
      </c>
      <c r="F55" s="461">
        <v>0</v>
      </c>
      <c r="G55" s="461">
        <v>0</v>
      </c>
      <c r="H55" s="321"/>
    </row>
    <row r="56" spans="1:8" x14ac:dyDescent="0.2">
      <c r="A56" s="459" t="s">
        <v>715</v>
      </c>
      <c r="B56" s="223" t="s">
        <v>664</v>
      </c>
      <c r="C56" s="480">
        <v>116886.03</v>
      </c>
      <c r="D56" s="480">
        <v>116886.03</v>
      </c>
      <c r="E56" s="461">
        <v>0</v>
      </c>
      <c r="F56" s="461">
        <v>0</v>
      </c>
      <c r="G56" s="461">
        <v>0</v>
      </c>
      <c r="H56" s="321"/>
    </row>
    <row r="57" spans="1:8" x14ac:dyDescent="0.2">
      <c r="A57" s="459" t="s">
        <v>716</v>
      </c>
      <c r="B57" s="223" t="s">
        <v>666</v>
      </c>
      <c r="C57" s="480">
        <v>99511.54</v>
      </c>
      <c r="D57" s="480">
        <v>99511.54</v>
      </c>
      <c r="E57" s="461">
        <v>0</v>
      </c>
      <c r="F57" s="461">
        <v>0</v>
      </c>
      <c r="G57" s="461">
        <v>0</v>
      </c>
      <c r="H57" s="321"/>
    </row>
    <row r="58" spans="1:8" x14ac:dyDescent="0.2">
      <c r="A58" s="459" t="s">
        <v>717</v>
      </c>
      <c r="B58" s="223" t="s">
        <v>718</v>
      </c>
      <c r="C58" s="480">
        <v>-0.77</v>
      </c>
      <c r="D58" s="480">
        <v>-0.77</v>
      </c>
      <c r="E58" s="461">
        <v>0</v>
      </c>
      <c r="F58" s="461">
        <v>0</v>
      </c>
      <c r="G58" s="461">
        <v>0</v>
      </c>
      <c r="H58" s="321"/>
    </row>
    <row r="59" spans="1:8" x14ac:dyDescent="0.2">
      <c r="A59" s="459" t="s">
        <v>719</v>
      </c>
      <c r="B59" s="223" t="s">
        <v>720</v>
      </c>
      <c r="C59" s="480">
        <v>-2052949.6</v>
      </c>
      <c r="D59" s="480">
        <v>-2052949.6</v>
      </c>
      <c r="E59" s="461">
        <v>0</v>
      </c>
      <c r="F59" s="461">
        <v>0</v>
      </c>
      <c r="G59" s="461">
        <v>0</v>
      </c>
      <c r="H59" s="321"/>
    </row>
    <row r="60" spans="1:8" x14ac:dyDescent="0.2">
      <c r="A60" s="459" t="s">
        <v>721</v>
      </c>
      <c r="B60" s="223" t="s">
        <v>722</v>
      </c>
      <c r="C60" s="480">
        <v>-716495.27</v>
      </c>
      <c r="D60" s="480">
        <v>-716495.27</v>
      </c>
      <c r="E60" s="461">
        <v>0</v>
      </c>
      <c r="F60" s="461">
        <v>0</v>
      </c>
      <c r="G60" s="461">
        <v>0</v>
      </c>
      <c r="H60" s="321"/>
    </row>
    <row r="61" spans="1:8" x14ac:dyDescent="0.2">
      <c r="A61" s="459" t="s">
        <v>723</v>
      </c>
      <c r="B61" s="223" t="s">
        <v>724</v>
      </c>
      <c r="C61" s="480">
        <v>-276985.03000000003</v>
      </c>
      <c r="D61" s="480">
        <v>-276985.03000000003</v>
      </c>
      <c r="E61" s="461">
        <v>0</v>
      </c>
      <c r="F61" s="461">
        <v>0</v>
      </c>
      <c r="G61" s="461">
        <v>0</v>
      </c>
      <c r="H61" s="321"/>
    </row>
    <row r="62" spans="1:8" x14ac:dyDescent="0.2">
      <c r="A62" s="459" t="s">
        <v>725</v>
      </c>
      <c r="B62" s="223" t="s">
        <v>726</v>
      </c>
      <c r="C62" s="480">
        <v>1</v>
      </c>
      <c r="D62" s="480">
        <v>1</v>
      </c>
      <c r="E62" s="461">
        <v>0</v>
      </c>
      <c r="F62" s="461">
        <v>0</v>
      </c>
      <c r="G62" s="461">
        <v>0</v>
      </c>
      <c r="H62" s="321"/>
    </row>
    <row r="63" spans="1:8" x14ac:dyDescent="0.2">
      <c r="A63" s="459" t="s">
        <v>727</v>
      </c>
      <c r="B63" s="223" t="s">
        <v>728</v>
      </c>
      <c r="C63" s="480">
        <v>-1988.66</v>
      </c>
      <c r="D63" s="480">
        <v>-1988.66</v>
      </c>
      <c r="E63" s="461">
        <v>0</v>
      </c>
      <c r="F63" s="461">
        <v>0</v>
      </c>
      <c r="G63" s="461">
        <v>0</v>
      </c>
      <c r="H63" s="321"/>
    </row>
    <row r="64" spans="1:8" x14ac:dyDescent="0.2">
      <c r="A64" s="459" t="s">
        <v>729</v>
      </c>
      <c r="B64" s="223" t="s">
        <v>730</v>
      </c>
      <c r="C64" s="480">
        <v>-243080.43</v>
      </c>
      <c r="D64" s="480">
        <v>-243080.43</v>
      </c>
      <c r="E64" s="461">
        <v>0</v>
      </c>
      <c r="F64" s="461">
        <v>0</v>
      </c>
      <c r="G64" s="461">
        <v>0</v>
      </c>
      <c r="H64" s="321"/>
    </row>
    <row r="65" spans="1:8" x14ac:dyDescent="0.2">
      <c r="A65" s="459" t="s">
        <v>731</v>
      </c>
      <c r="B65" s="223" t="s">
        <v>732</v>
      </c>
      <c r="C65" s="480">
        <v>-56483.61</v>
      </c>
      <c r="D65" s="480">
        <v>-56483.61</v>
      </c>
      <c r="E65" s="461">
        <v>0</v>
      </c>
      <c r="F65" s="461">
        <v>0</v>
      </c>
      <c r="G65" s="461">
        <v>0</v>
      </c>
      <c r="H65" s="321"/>
    </row>
    <row r="66" spans="1:8" x14ac:dyDescent="0.2">
      <c r="A66" s="459" t="s">
        <v>733</v>
      </c>
      <c r="B66" s="223" t="s">
        <v>734</v>
      </c>
      <c r="C66" s="480">
        <v>-749.23</v>
      </c>
      <c r="D66" s="480">
        <v>-749.23</v>
      </c>
      <c r="E66" s="461">
        <v>0</v>
      </c>
      <c r="F66" s="461">
        <v>0</v>
      </c>
      <c r="G66" s="461">
        <v>0</v>
      </c>
      <c r="H66" s="321"/>
    </row>
    <row r="67" spans="1:8" x14ac:dyDescent="0.2">
      <c r="A67" s="459" t="s">
        <v>735</v>
      </c>
      <c r="B67" s="223" t="s">
        <v>736</v>
      </c>
      <c r="C67" s="480">
        <v>-12963.69</v>
      </c>
      <c r="D67" s="480">
        <v>-12963.69</v>
      </c>
      <c r="E67" s="461">
        <v>0</v>
      </c>
      <c r="F67" s="461">
        <v>0</v>
      </c>
      <c r="G67" s="461">
        <v>0</v>
      </c>
      <c r="H67" s="321"/>
    </row>
    <row r="68" spans="1:8" x14ac:dyDescent="0.2">
      <c r="A68" s="459" t="s">
        <v>737</v>
      </c>
      <c r="B68" s="223" t="s">
        <v>738</v>
      </c>
      <c r="C68" s="480">
        <v>97392.86</v>
      </c>
      <c r="D68" s="480">
        <v>97392.86</v>
      </c>
      <c r="E68" s="461">
        <v>0</v>
      </c>
      <c r="F68" s="461">
        <v>0</v>
      </c>
      <c r="G68" s="461">
        <v>0</v>
      </c>
      <c r="H68" s="321"/>
    </row>
    <row r="69" spans="1:8" x14ac:dyDescent="0.2">
      <c r="A69" s="459" t="s">
        <v>739</v>
      </c>
      <c r="B69" s="223" t="s">
        <v>740</v>
      </c>
      <c r="C69" s="480">
        <v>-14335.43</v>
      </c>
      <c r="D69" s="480">
        <v>-14335.43</v>
      </c>
      <c r="E69" s="461">
        <v>0</v>
      </c>
      <c r="F69" s="461">
        <v>0</v>
      </c>
      <c r="G69" s="461">
        <v>0</v>
      </c>
      <c r="H69" s="321"/>
    </row>
    <row r="70" spans="1:8" x14ac:dyDescent="0.2">
      <c r="A70" s="459" t="s">
        <v>741</v>
      </c>
      <c r="B70" s="223" t="s">
        <v>742</v>
      </c>
      <c r="C70" s="480">
        <v>-3674.89</v>
      </c>
      <c r="D70" s="480">
        <v>-3674.89</v>
      </c>
      <c r="E70" s="461">
        <v>0</v>
      </c>
      <c r="F70" s="461">
        <v>0</v>
      </c>
      <c r="G70" s="461">
        <v>0</v>
      </c>
      <c r="H70" s="321"/>
    </row>
    <row r="71" spans="1:8" x14ac:dyDescent="0.2">
      <c r="A71" s="459" t="s">
        <v>842</v>
      </c>
      <c r="B71" s="223" t="s">
        <v>843</v>
      </c>
      <c r="C71" s="480">
        <v>-13242.75</v>
      </c>
      <c r="D71" s="480">
        <v>-13242.75</v>
      </c>
      <c r="E71" s="461">
        <v>0</v>
      </c>
      <c r="F71" s="461">
        <v>0</v>
      </c>
      <c r="G71" s="461">
        <v>0</v>
      </c>
      <c r="H71" s="321"/>
    </row>
    <row r="72" spans="1:8" x14ac:dyDescent="0.2">
      <c r="A72" s="459" t="s">
        <v>743</v>
      </c>
      <c r="B72" s="223" t="s">
        <v>744</v>
      </c>
      <c r="C72" s="480">
        <v>-41802.03</v>
      </c>
      <c r="D72" s="480">
        <v>-41802.03</v>
      </c>
      <c r="E72" s="461">
        <v>0</v>
      </c>
      <c r="F72" s="461">
        <v>0</v>
      </c>
      <c r="G72" s="461">
        <v>0</v>
      </c>
      <c r="H72" s="321"/>
    </row>
    <row r="73" spans="1:8" x14ac:dyDescent="0.2">
      <c r="A73" s="459" t="s">
        <v>745</v>
      </c>
      <c r="B73" s="223" t="s">
        <v>746</v>
      </c>
      <c r="C73" s="480">
        <v>-6527.29</v>
      </c>
      <c r="D73" s="480">
        <v>-6527.29</v>
      </c>
      <c r="E73" s="461">
        <v>0</v>
      </c>
      <c r="F73" s="461">
        <v>0</v>
      </c>
      <c r="G73" s="461">
        <v>0</v>
      </c>
      <c r="H73" s="321"/>
    </row>
    <row r="74" spans="1:8" x14ac:dyDescent="0.2">
      <c r="A74" s="459" t="s">
        <v>747</v>
      </c>
      <c r="B74" s="223" t="s">
        <v>748</v>
      </c>
      <c r="C74" s="480">
        <v>2095</v>
      </c>
      <c r="D74" s="480">
        <v>2095</v>
      </c>
      <c r="E74" s="461">
        <v>0</v>
      </c>
      <c r="F74" s="461">
        <v>0</v>
      </c>
      <c r="G74" s="461">
        <v>0</v>
      </c>
      <c r="H74" s="321"/>
    </row>
    <row r="75" spans="1:8" x14ac:dyDescent="0.2">
      <c r="A75" s="459" t="s">
        <v>749</v>
      </c>
      <c r="B75" s="223" t="s">
        <v>750</v>
      </c>
      <c r="C75" s="480">
        <v>-11030.53</v>
      </c>
      <c r="D75" s="480">
        <v>-11030.53</v>
      </c>
      <c r="E75" s="461">
        <v>0</v>
      </c>
      <c r="F75" s="461">
        <v>0</v>
      </c>
      <c r="G75" s="461">
        <v>0</v>
      </c>
      <c r="H75" s="321"/>
    </row>
    <row r="76" spans="1:8" x14ac:dyDescent="0.2">
      <c r="A76" s="459" t="s">
        <v>751</v>
      </c>
      <c r="B76" s="223" t="s">
        <v>752</v>
      </c>
      <c r="C76" s="480">
        <v>-838.09</v>
      </c>
      <c r="D76" s="480">
        <v>-838.09</v>
      </c>
      <c r="E76" s="461">
        <v>0</v>
      </c>
      <c r="F76" s="461">
        <v>0</v>
      </c>
      <c r="G76" s="461">
        <v>0</v>
      </c>
      <c r="H76" s="321"/>
    </row>
    <row r="77" spans="1:8" x14ac:dyDescent="0.2">
      <c r="A77" s="459" t="s">
        <v>753</v>
      </c>
      <c r="B77" s="223" t="s">
        <v>754</v>
      </c>
      <c r="C77" s="480">
        <v>3387.93</v>
      </c>
      <c r="D77" s="480">
        <v>3387.93</v>
      </c>
      <c r="E77" s="461">
        <v>0</v>
      </c>
      <c r="F77" s="461">
        <v>0</v>
      </c>
      <c r="G77" s="461">
        <v>0</v>
      </c>
      <c r="H77" s="321"/>
    </row>
    <row r="78" spans="1:8" x14ac:dyDescent="0.2">
      <c r="A78" s="459" t="s">
        <v>755</v>
      </c>
      <c r="B78" s="223" t="s">
        <v>756</v>
      </c>
      <c r="C78" s="480">
        <v>63</v>
      </c>
      <c r="D78" s="480">
        <v>63</v>
      </c>
      <c r="E78" s="461">
        <v>0</v>
      </c>
      <c r="F78" s="461">
        <v>0</v>
      </c>
      <c r="G78" s="461">
        <v>0</v>
      </c>
      <c r="H78" s="321"/>
    </row>
    <row r="79" spans="1:8" x14ac:dyDescent="0.2">
      <c r="A79" s="459" t="s">
        <v>757</v>
      </c>
      <c r="B79" s="223" t="s">
        <v>758</v>
      </c>
      <c r="C79" s="480">
        <v>1937</v>
      </c>
      <c r="D79" s="480">
        <v>1937</v>
      </c>
      <c r="E79" s="461">
        <v>0</v>
      </c>
      <c r="F79" s="461">
        <v>0</v>
      </c>
      <c r="G79" s="461">
        <v>0</v>
      </c>
      <c r="H79" s="321"/>
    </row>
    <row r="80" spans="1:8" x14ac:dyDescent="0.2">
      <c r="A80" s="459" t="s">
        <v>759</v>
      </c>
      <c r="B80" s="223" t="s">
        <v>760</v>
      </c>
      <c r="C80" s="480">
        <v>838</v>
      </c>
      <c r="D80" s="480">
        <v>838</v>
      </c>
      <c r="E80" s="461">
        <v>0</v>
      </c>
      <c r="F80" s="461">
        <v>0</v>
      </c>
      <c r="G80" s="461">
        <v>0</v>
      </c>
      <c r="H80" s="321"/>
    </row>
    <row r="81" spans="1:8" x14ac:dyDescent="0.2">
      <c r="A81" s="459" t="s">
        <v>761</v>
      </c>
      <c r="B81" s="223" t="s">
        <v>762</v>
      </c>
      <c r="C81" s="480">
        <v>40731.51</v>
      </c>
      <c r="D81" s="480">
        <v>40731.51</v>
      </c>
      <c r="E81" s="461">
        <v>0</v>
      </c>
      <c r="F81" s="461">
        <v>0</v>
      </c>
      <c r="G81" s="461">
        <v>0</v>
      </c>
      <c r="H81" s="321"/>
    </row>
    <row r="82" spans="1:8" x14ac:dyDescent="0.2">
      <c r="A82" s="459" t="s">
        <v>763</v>
      </c>
      <c r="B82" s="223" t="s">
        <v>764</v>
      </c>
      <c r="C82" s="480">
        <v>-31926.19</v>
      </c>
      <c r="D82" s="480">
        <v>-31926.19</v>
      </c>
      <c r="E82" s="461">
        <v>0</v>
      </c>
      <c r="F82" s="461">
        <v>0</v>
      </c>
      <c r="G82" s="461">
        <v>0</v>
      </c>
      <c r="H82" s="321"/>
    </row>
    <row r="83" spans="1:8" x14ac:dyDescent="0.2">
      <c r="A83" s="459" t="s">
        <v>809</v>
      </c>
      <c r="B83" s="223" t="s">
        <v>810</v>
      </c>
      <c r="C83" s="480">
        <v>-476.2</v>
      </c>
      <c r="D83" s="480">
        <v>-476.2</v>
      </c>
      <c r="E83" s="461">
        <v>0</v>
      </c>
      <c r="F83" s="461">
        <v>0</v>
      </c>
      <c r="G83" s="461">
        <v>0</v>
      </c>
      <c r="H83" s="321"/>
    </row>
    <row r="84" spans="1:8" x14ac:dyDescent="0.2">
      <c r="A84" s="459" t="s">
        <v>765</v>
      </c>
      <c r="B84" s="223" t="s">
        <v>766</v>
      </c>
      <c r="C84" s="480">
        <v>-1554.07</v>
      </c>
      <c r="D84" s="480">
        <v>-1554.07</v>
      </c>
      <c r="E84" s="461">
        <v>0</v>
      </c>
      <c r="F84" s="461">
        <v>0</v>
      </c>
      <c r="G84" s="461">
        <v>0</v>
      </c>
      <c r="H84" s="321"/>
    </row>
    <row r="85" spans="1:8" x14ac:dyDescent="0.2">
      <c r="A85" s="459" t="s">
        <v>767</v>
      </c>
      <c r="B85" s="223" t="s">
        <v>768</v>
      </c>
      <c r="C85" s="480">
        <v>1018.72</v>
      </c>
      <c r="D85" s="480">
        <v>1018.72</v>
      </c>
      <c r="E85" s="461">
        <v>0</v>
      </c>
      <c r="F85" s="461">
        <v>0</v>
      </c>
      <c r="G85" s="461">
        <v>0</v>
      </c>
      <c r="H85" s="321"/>
    </row>
    <row r="86" spans="1:8" x14ac:dyDescent="0.2">
      <c r="A86" s="459" t="s">
        <v>769</v>
      </c>
      <c r="B86" s="223" t="s">
        <v>770</v>
      </c>
      <c r="C86" s="480">
        <v>-3913.71</v>
      </c>
      <c r="D86" s="480">
        <v>-3913.71</v>
      </c>
      <c r="E86" s="461">
        <v>0</v>
      </c>
      <c r="F86" s="461">
        <v>0</v>
      </c>
      <c r="G86" s="461">
        <v>0</v>
      </c>
      <c r="H86" s="321"/>
    </row>
    <row r="87" spans="1:8" x14ac:dyDescent="0.2">
      <c r="A87" s="325"/>
      <c r="B87" s="462" t="s">
        <v>771</v>
      </c>
      <c r="C87" s="246">
        <f>SUM(C28:C86)</f>
        <v>-3825974.57</v>
      </c>
      <c r="D87" s="246">
        <f>SUM(D28:D86)</f>
        <v>-3825974.57</v>
      </c>
      <c r="E87" s="246">
        <f>SUM(E28:E85)</f>
        <v>0</v>
      </c>
      <c r="F87" s="246">
        <f>SUM(F28:F82)</f>
        <v>0</v>
      </c>
      <c r="G87" s="246">
        <f>SUM(G28:G82)</f>
        <v>0</v>
      </c>
      <c r="H87" s="246"/>
    </row>
    <row r="88" spans="1:8" x14ac:dyDescent="0.2">
      <c r="A88" s="459" t="s">
        <v>772</v>
      </c>
      <c r="B88" s="460" t="s">
        <v>525</v>
      </c>
      <c r="C88" s="461">
        <v>-371180.75</v>
      </c>
      <c r="D88" s="461">
        <v>0</v>
      </c>
      <c r="E88" s="461">
        <v>0</v>
      </c>
      <c r="F88" s="461">
        <v>0</v>
      </c>
      <c r="G88" s="461">
        <v>-371180.75</v>
      </c>
      <c r="H88" s="321"/>
    </row>
    <row r="89" spans="1:8" x14ac:dyDescent="0.2">
      <c r="A89" s="459" t="s">
        <v>772</v>
      </c>
      <c r="B89" s="460" t="s">
        <v>563</v>
      </c>
      <c r="C89" s="461">
        <v>-3566.43</v>
      </c>
      <c r="D89" s="461">
        <v>0</v>
      </c>
      <c r="E89" s="461">
        <v>0</v>
      </c>
      <c r="F89" s="461">
        <v>0</v>
      </c>
      <c r="G89" s="461">
        <v>-3566.43</v>
      </c>
      <c r="H89" s="321"/>
    </row>
    <row r="90" spans="1:8" x14ac:dyDescent="0.2">
      <c r="A90" s="459" t="s">
        <v>772</v>
      </c>
      <c r="B90" s="460" t="s">
        <v>773</v>
      </c>
      <c r="C90" s="461">
        <v>-4999</v>
      </c>
      <c r="D90" s="461">
        <v>0</v>
      </c>
      <c r="E90" s="461">
        <v>1375</v>
      </c>
      <c r="F90" s="461">
        <v>-1375</v>
      </c>
      <c r="G90" s="461">
        <v>-4999</v>
      </c>
      <c r="H90" s="321"/>
    </row>
    <row r="91" spans="1:8" x14ac:dyDescent="0.2">
      <c r="A91" s="459" t="s">
        <v>772</v>
      </c>
      <c r="B91" s="460" t="s">
        <v>774</v>
      </c>
      <c r="C91" s="461">
        <v>-18750.189999999999</v>
      </c>
      <c r="D91" s="461">
        <v>-18750.189999999999</v>
      </c>
      <c r="E91" s="461">
        <v>0</v>
      </c>
      <c r="F91" s="461">
        <v>0</v>
      </c>
      <c r="G91" s="461">
        <v>0</v>
      </c>
      <c r="H91" s="321"/>
    </row>
    <row r="92" spans="1:8" x14ac:dyDescent="0.2">
      <c r="A92" s="459" t="s">
        <v>772</v>
      </c>
      <c r="B92" s="460" t="s">
        <v>569</v>
      </c>
      <c r="C92" s="461">
        <v>-64.55</v>
      </c>
      <c r="D92" s="461">
        <v>0</v>
      </c>
      <c r="E92" s="461">
        <v>0</v>
      </c>
      <c r="F92" s="461">
        <v>0</v>
      </c>
      <c r="G92" s="461">
        <v>-64.55</v>
      </c>
      <c r="H92" s="321"/>
    </row>
    <row r="93" spans="1:8" x14ac:dyDescent="0.2">
      <c r="A93" s="459" t="s">
        <v>933</v>
      </c>
      <c r="B93" s="460" t="s">
        <v>934</v>
      </c>
      <c r="C93" s="461">
        <v>-129595.79</v>
      </c>
      <c r="D93" s="461">
        <v>-129595.79</v>
      </c>
      <c r="E93" s="461">
        <v>0</v>
      </c>
      <c r="F93" s="461">
        <v>0</v>
      </c>
      <c r="G93" s="461">
        <v>-64.55</v>
      </c>
      <c r="H93" s="321"/>
    </row>
    <row r="94" spans="1:8" x14ac:dyDescent="0.2">
      <c r="A94" s="325"/>
      <c r="B94" s="466" t="s">
        <v>775</v>
      </c>
      <c r="C94" s="246">
        <f>SUM(C88:C93)</f>
        <v>-528156.71</v>
      </c>
      <c r="D94" s="246">
        <f>SUM(D88:D93)</f>
        <v>-148345.97999999998</v>
      </c>
      <c r="E94" s="246">
        <f>SUM(E88:E93)</f>
        <v>1375</v>
      </c>
      <c r="F94" s="246">
        <f>SUM(F88:F93)</f>
        <v>-1375</v>
      </c>
      <c r="G94" s="246">
        <f>SUM(G88:G93)</f>
        <v>-379875.27999999997</v>
      </c>
      <c r="H94" s="321"/>
    </row>
    <row r="95" spans="1:8" x14ac:dyDescent="0.2">
      <c r="A95" s="320"/>
      <c r="B95" s="320" t="s">
        <v>335</v>
      </c>
      <c r="C95" s="486">
        <f>C94+C87+C27+C24+C18+C12</f>
        <v>-16022779.959999999</v>
      </c>
      <c r="D95" s="486">
        <f>D94+D87+D27+D24+D18+D12</f>
        <v>-14971912.140000001</v>
      </c>
      <c r="E95" s="486">
        <f>E94+E87+E27+E24+E18+E12</f>
        <v>1375</v>
      </c>
      <c r="F95" s="486">
        <f>F94+F87+F27+F24+F18+F12</f>
        <v>-1375</v>
      </c>
      <c r="G95" s="486">
        <f>G94+G87+G27+G24+G18+G12</f>
        <v>-703624.52</v>
      </c>
      <c r="H95" s="486"/>
    </row>
    <row r="98" spans="1:8" x14ac:dyDescent="0.2">
      <c r="A98" s="217" t="s">
        <v>334</v>
      </c>
      <c r="B98" s="190"/>
      <c r="C98" s="23"/>
      <c r="D98" s="23"/>
      <c r="E98" s="23"/>
      <c r="F98" s="23"/>
      <c r="G98" s="23"/>
      <c r="H98" s="322" t="s">
        <v>333</v>
      </c>
    </row>
    <row r="99" spans="1:8" x14ac:dyDescent="0.2">
      <c r="A99" s="285"/>
    </row>
    <row r="100" spans="1:8" ht="15" customHeight="1" x14ac:dyDescent="0.2">
      <c r="A100" s="228" t="s">
        <v>45</v>
      </c>
      <c r="B100" s="227" t="s">
        <v>46</v>
      </c>
      <c r="C100" s="225" t="s">
        <v>242</v>
      </c>
      <c r="D100" s="267" t="s">
        <v>264</v>
      </c>
      <c r="E100" s="267" t="s">
        <v>263</v>
      </c>
      <c r="F100" s="267" t="s">
        <v>262</v>
      </c>
      <c r="G100" s="266" t="s">
        <v>261</v>
      </c>
      <c r="H100" s="227" t="s">
        <v>260</v>
      </c>
    </row>
    <row r="101" spans="1:8" x14ac:dyDescent="0.2">
      <c r="A101" s="223" t="s">
        <v>784</v>
      </c>
      <c r="B101" s="223"/>
      <c r="C101" s="222"/>
      <c r="D101" s="222"/>
      <c r="E101" s="222"/>
      <c r="F101" s="222"/>
      <c r="G101" s="222"/>
      <c r="H101" s="321"/>
    </row>
    <row r="102" spans="1:8" x14ac:dyDescent="0.2">
      <c r="A102" s="223"/>
      <c r="B102" s="223"/>
      <c r="C102" s="222"/>
      <c r="D102" s="222"/>
      <c r="E102" s="222"/>
      <c r="F102" s="222"/>
      <c r="G102" s="222"/>
      <c r="H102" s="321"/>
    </row>
    <row r="103" spans="1:8" x14ac:dyDescent="0.2">
      <c r="A103" s="223"/>
      <c r="B103" s="223"/>
      <c r="C103" s="222"/>
      <c r="D103" s="222"/>
      <c r="E103" s="222"/>
      <c r="F103" s="222"/>
      <c r="G103" s="222"/>
      <c r="H103" s="321"/>
    </row>
    <row r="104" spans="1:8" x14ac:dyDescent="0.2">
      <c r="A104" s="223"/>
      <c r="B104" s="223"/>
      <c r="C104" s="222"/>
      <c r="D104" s="222"/>
      <c r="E104" s="222"/>
      <c r="F104" s="222"/>
      <c r="G104" s="222"/>
      <c r="H104" s="321"/>
    </row>
    <row r="105" spans="1:8" x14ac:dyDescent="0.2">
      <c r="A105" s="320"/>
      <c r="B105" s="320" t="s">
        <v>332</v>
      </c>
      <c r="C105" s="319">
        <f>SUM(C101:C104)</f>
        <v>0</v>
      </c>
      <c r="D105" s="319">
        <f>SUM(D101:D104)</f>
        <v>0</v>
      </c>
      <c r="E105" s="319">
        <f>SUM(E101:E104)</f>
        <v>0</v>
      </c>
      <c r="F105" s="319">
        <f>SUM(F101:F104)</f>
        <v>0</v>
      </c>
      <c r="G105" s="319">
        <f>SUM(G101:G104)</f>
        <v>0</v>
      </c>
      <c r="H105" s="319"/>
    </row>
  </sheetData>
  <dataValidations count="8">
    <dataValidation allowBlank="1" showInputMessage="1" showErrorMessage="1" prompt="Saldo final de la Información Financiera Trimestral que se presenta (trimestral: 1er, 2do, 3ro. o 4to.)." sqref="C7 C100"/>
    <dataValidation allowBlank="1" showInputMessage="1" showErrorMessage="1" prompt="Corresponde al número de la cuenta de acuerdo al Plan de Cuentas emitido por el CONAC (DOF 23/12/2015)." sqref="A7 A100"/>
    <dataValidation allowBlank="1" showInputMessage="1" showErrorMessage="1" prompt="Informar sobre la factibilidad de pago." sqref="H7 H100"/>
    <dataValidation allowBlank="1" showInputMessage="1" showErrorMessage="1" prompt="Importe de la cuentas por cobrar con vencimiento mayor a 365 días." sqref="G7 G100"/>
    <dataValidation allowBlank="1" showInputMessage="1" showErrorMessage="1" prompt="Importe de la cuentas por cobrar con fecha de vencimiento de 181 a 365 días." sqref="F7 F100"/>
    <dataValidation allowBlank="1" showInputMessage="1" showErrorMessage="1" prompt="Importe de la cuentas por cobrar con fecha de vencimiento de 91 a 180 días." sqref="E7 E100"/>
    <dataValidation allowBlank="1" showInputMessage="1" showErrorMessage="1" prompt="Importe de la cuentas por cobrar con fecha de vencimiento de 1 a 90 días." sqref="D7 D100"/>
    <dataValidation allowBlank="1" showInputMessage="1" showErrorMessage="1" prompt="Corresponde al nombre o descripción de la cuenta de acuerdo al Plan de Cuentas emitido por el CONAC." sqref="B7 B100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91" t="s">
        <v>143</v>
      </c>
      <c r="B2" s="492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C1" zoomScaleNormal="100" zoomScaleSheetLayoutView="100" workbookViewId="0">
      <selection activeCell="A16" sqref="A16:C16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0" t="s">
        <v>342</v>
      </c>
      <c r="B5" s="330"/>
      <c r="E5" s="322" t="s">
        <v>339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242</v>
      </c>
      <c r="D7" s="225" t="s">
        <v>338</v>
      </c>
      <c r="E7" s="225" t="s">
        <v>260</v>
      </c>
    </row>
    <row r="8" spans="1:5" ht="11.25" customHeight="1" x14ac:dyDescent="0.2">
      <c r="A8" s="223" t="s">
        <v>642</v>
      </c>
      <c r="B8" s="223"/>
      <c r="C8" s="321"/>
      <c r="D8" s="321"/>
      <c r="E8" s="300"/>
    </row>
    <row r="9" spans="1:5" x14ac:dyDescent="0.2">
      <c r="A9" s="223"/>
      <c r="B9" s="223"/>
      <c r="C9" s="321"/>
      <c r="D9" s="321"/>
      <c r="E9" s="300"/>
    </row>
    <row r="10" spans="1:5" x14ac:dyDescent="0.2">
      <c r="A10" s="329"/>
      <c r="B10" s="329" t="s">
        <v>341</v>
      </c>
      <c r="C10" s="328">
        <f>SUM(C8:C9)</f>
        <v>0</v>
      </c>
      <c r="D10" s="323"/>
      <c r="E10" s="323"/>
    </row>
    <row r="13" spans="1:5" ht="11.25" customHeight="1" x14ac:dyDescent="0.2">
      <c r="A13" s="217" t="s">
        <v>340</v>
      </c>
      <c r="B13" s="190"/>
      <c r="E13" s="322" t="s">
        <v>339</v>
      </c>
    </row>
    <row r="14" spans="1:5" x14ac:dyDescent="0.2">
      <c r="A14" s="285"/>
    </row>
    <row r="15" spans="1:5" ht="15" customHeight="1" x14ac:dyDescent="0.2">
      <c r="A15" s="228" t="s">
        <v>45</v>
      </c>
      <c r="B15" s="227" t="s">
        <v>46</v>
      </c>
      <c r="C15" s="225" t="s">
        <v>242</v>
      </c>
      <c r="D15" s="225" t="s">
        <v>338</v>
      </c>
      <c r="E15" s="225" t="s">
        <v>260</v>
      </c>
    </row>
    <row r="16" spans="1:5" x14ac:dyDescent="0.2">
      <c r="A16" s="223" t="s">
        <v>935</v>
      </c>
      <c r="B16" s="327" t="s">
        <v>936</v>
      </c>
      <c r="C16" s="326">
        <v>8750</v>
      </c>
      <c r="D16" s="321"/>
      <c r="E16" s="300"/>
    </row>
    <row r="17" spans="1:5" x14ac:dyDescent="0.2">
      <c r="A17" s="223"/>
      <c r="B17" s="325"/>
      <c r="C17" s="321"/>
      <c r="D17" s="321"/>
      <c r="E17" s="300"/>
    </row>
    <row r="18" spans="1:5" x14ac:dyDescent="0.2">
      <c r="A18" s="320"/>
      <c r="B18" s="320" t="s">
        <v>337</v>
      </c>
      <c r="C18" s="324">
        <f>SUM(C16:C17)</f>
        <v>8750</v>
      </c>
      <c r="D18" s="323"/>
      <c r="E18" s="323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91" t="s">
        <v>143</v>
      </c>
      <c r="B2" s="492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24" sqref="A2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3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350</v>
      </c>
      <c r="B5" s="190"/>
      <c r="C5" s="7"/>
      <c r="D5" s="89"/>
      <c r="E5" s="322" t="s">
        <v>344</v>
      </c>
    </row>
    <row r="6" spans="1:5" s="12" customFormat="1" x14ac:dyDescent="0.2">
      <c r="A6" s="285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242</v>
      </c>
      <c r="D7" s="225" t="s">
        <v>338</v>
      </c>
      <c r="E7" s="225" t="s">
        <v>260</v>
      </c>
    </row>
    <row r="8" spans="1:5" s="12" customFormat="1" x14ac:dyDescent="0.2">
      <c r="A8" s="223" t="s">
        <v>642</v>
      </c>
      <c r="B8" s="327"/>
      <c r="C8" s="326"/>
      <c r="D8" s="321"/>
      <c r="E8" s="300"/>
    </row>
    <row r="9" spans="1:5" s="12" customFormat="1" x14ac:dyDescent="0.2">
      <c r="A9" s="223"/>
      <c r="B9" s="325"/>
      <c r="C9" s="321"/>
      <c r="D9" s="321"/>
      <c r="E9" s="300"/>
    </row>
    <row r="10" spans="1:5" s="12" customFormat="1" x14ac:dyDescent="0.2">
      <c r="A10" s="320"/>
      <c r="B10" s="320" t="s">
        <v>349</v>
      </c>
      <c r="C10" s="324">
        <f>SUM(C8:C9)</f>
        <v>0</v>
      </c>
      <c r="D10" s="323"/>
      <c r="E10" s="323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348</v>
      </c>
      <c r="B13" s="217"/>
      <c r="C13" s="13"/>
      <c r="D13" s="25"/>
      <c r="E13" s="190" t="s">
        <v>347</v>
      </c>
    </row>
    <row r="14" spans="1:5" s="24" customFormat="1" x14ac:dyDescent="0.2">
      <c r="A14" s="278"/>
      <c r="B14" s="278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242</v>
      </c>
      <c r="D15" s="225" t="s">
        <v>338</v>
      </c>
      <c r="E15" s="225" t="s">
        <v>260</v>
      </c>
    </row>
    <row r="16" spans="1:5" ht="11.25" customHeight="1" x14ac:dyDescent="0.2">
      <c r="A16" s="223" t="s">
        <v>642</v>
      </c>
      <c r="B16" s="273"/>
      <c r="C16" s="222"/>
      <c r="D16" s="222"/>
      <c r="E16" s="300"/>
    </row>
    <row r="17" spans="1:5" x14ac:dyDescent="0.2">
      <c r="A17" s="238"/>
      <c r="B17" s="273"/>
      <c r="C17" s="222"/>
      <c r="D17" s="222"/>
      <c r="E17" s="300"/>
    </row>
    <row r="18" spans="1:5" x14ac:dyDescent="0.2">
      <c r="A18" s="332"/>
      <c r="B18" s="332" t="s">
        <v>346</v>
      </c>
      <c r="C18" s="331">
        <f>SUM(C16:C17)</f>
        <v>0</v>
      </c>
      <c r="D18" s="244"/>
      <c r="E18" s="244"/>
    </row>
    <row r="21" spans="1:5" x14ac:dyDescent="0.2">
      <c r="A21" s="217" t="s">
        <v>345</v>
      </c>
      <c r="B21" s="190"/>
      <c r="E21" s="322" t="s">
        <v>344</v>
      </c>
    </row>
    <row r="22" spans="1:5" x14ac:dyDescent="0.2">
      <c r="A22" s="285"/>
    </row>
    <row r="23" spans="1:5" ht="15" customHeight="1" x14ac:dyDescent="0.2">
      <c r="A23" s="228" t="s">
        <v>45</v>
      </c>
      <c r="B23" s="227" t="s">
        <v>46</v>
      </c>
      <c r="C23" s="225" t="s">
        <v>242</v>
      </c>
      <c r="D23" s="225" t="s">
        <v>338</v>
      </c>
      <c r="E23" s="225" t="s">
        <v>260</v>
      </c>
    </row>
    <row r="24" spans="1:5" x14ac:dyDescent="0.2">
      <c r="A24" s="223" t="s">
        <v>642</v>
      </c>
      <c r="B24" s="327"/>
      <c r="C24" s="326"/>
      <c r="D24" s="321"/>
      <c r="E24" s="300"/>
    </row>
    <row r="25" spans="1:5" x14ac:dyDescent="0.2">
      <c r="A25" s="223"/>
      <c r="B25" s="325"/>
      <c r="C25" s="321"/>
      <c r="D25" s="321"/>
      <c r="E25" s="300"/>
    </row>
    <row r="26" spans="1:5" x14ac:dyDescent="0.2">
      <c r="A26" s="320"/>
      <c r="B26" s="320" t="s">
        <v>343</v>
      </c>
      <c r="C26" s="324">
        <f>SUM(C24:C25)</f>
        <v>0</v>
      </c>
      <c r="D26" s="323"/>
      <c r="E26" s="323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91" t="s">
        <v>143</v>
      </c>
      <c r="B2" s="492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opLeftCell="M1" zoomScaleNormal="100" zoomScaleSheetLayoutView="100" workbookViewId="0">
      <selection activeCell="I9" sqref="I9:Q9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505" t="s">
        <v>844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506" t="s">
        <v>54</v>
      </c>
      <c r="Q4" s="506"/>
      <c r="R4" s="506"/>
      <c r="S4" s="506"/>
      <c r="T4" s="506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507" t="s">
        <v>55</v>
      </c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7"/>
      <c r="AA6" s="508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238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ht="45" x14ac:dyDescent="0.2">
      <c r="A9" s="204" t="s">
        <v>71</v>
      </c>
      <c r="B9" s="199" t="s">
        <v>776</v>
      </c>
      <c r="C9" s="197" t="s">
        <v>777</v>
      </c>
      <c r="D9" s="197" t="s">
        <v>778</v>
      </c>
      <c r="E9" s="197"/>
      <c r="F9" s="201"/>
      <c r="G9" s="201">
        <v>11022960</v>
      </c>
      <c r="H9" s="203">
        <v>11022960</v>
      </c>
      <c r="I9" s="203">
        <v>8144774</v>
      </c>
      <c r="J9" s="202" t="s">
        <v>779</v>
      </c>
      <c r="K9" s="201"/>
      <c r="L9" s="201">
        <v>2878186</v>
      </c>
      <c r="M9" s="201">
        <v>2409128.0299999998</v>
      </c>
      <c r="N9" s="201">
        <v>757652.19</v>
      </c>
      <c r="O9" s="201">
        <v>734856</v>
      </c>
      <c r="P9" s="200" t="s">
        <v>845</v>
      </c>
      <c r="Q9" s="200">
        <v>12</v>
      </c>
      <c r="R9" s="198">
        <v>41671</v>
      </c>
      <c r="S9" s="198">
        <v>47149</v>
      </c>
      <c r="T9" s="197" t="s">
        <v>780</v>
      </c>
      <c r="U9" s="197">
        <v>0</v>
      </c>
      <c r="V9" s="199" t="s">
        <v>781</v>
      </c>
      <c r="W9" s="199" t="s">
        <v>782</v>
      </c>
      <c r="X9" s="197" t="s">
        <v>783</v>
      </c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11022960</v>
      </c>
      <c r="H18" s="79">
        <f>SUM(H9:H17)</f>
        <v>11022960</v>
      </c>
      <c r="I18" s="79">
        <f>SUM(I9:I17)</f>
        <v>8144774</v>
      </c>
      <c r="J18" s="80"/>
      <c r="K18" s="79">
        <f>SUM(K9:K17)</f>
        <v>0</v>
      </c>
      <c r="L18" s="79">
        <f>SUM(L9:L17)</f>
        <v>2878186</v>
      </c>
      <c r="M18" s="79">
        <f>SUM(M9:M17)</f>
        <v>2409128.0299999998</v>
      </c>
      <c r="N18" s="79">
        <f>SUM(N9:N17)</f>
        <v>757652.19</v>
      </c>
      <c r="O18" s="79">
        <f>SUM(O9:O17)</f>
        <v>734856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91" t="s">
        <v>143</v>
      </c>
      <c r="B2" s="492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93" t="s">
        <v>228</v>
      </c>
      <c r="B6" s="494"/>
      <c r="C6" s="494"/>
      <c r="D6" s="494"/>
      <c r="E6" s="494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92" t="s">
        <v>143</v>
      </c>
      <c r="B2" s="492"/>
      <c r="C2" s="492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opLeftCell="C100" zoomScaleNormal="100" zoomScaleSheetLayoutView="100" workbookViewId="0">
      <selection activeCell="A108" sqref="A108:D124"/>
    </sheetView>
  </sheetViews>
  <sheetFormatPr baseColWidth="10" defaultColWidth="12.42578125" defaultRowHeight="11.25" x14ac:dyDescent="0.2"/>
  <cols>
    <col min="1" max="1" width="17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08" t="s">
        <v>356</v>
      </c>
      <c r="B5" s="308"/>
      <c r="C5" s="13"/>
      <c r="D5" s="190" t="s">
        <v>355</v>
      </c>
    </row>
    <row r="6" spans="1:4" ht="11.25" customHeight="1" x14ac:dyDescent="0.2">
      <c r="A6" s="314"/>
      <c r="B6" s="314"/>
      <c r="C6" s="315"/>
      <c r="D6" s="334"/>
    </row>
    <row r="7" spans="1:4" ht="15" customHeight="1" x14ac:dyDescent="0.2">
      <c r="A7" s="228" t="s">
        <v>45</v>
      </c>
      <c r="B7" s="227" t="s">
        <v>46</v>
      </c>
      <c r="C7" s="225" t="s">
        <v>242</v>
      </c>
      <c r="D7" s="225" t="s">
        <v>260</v>
      </c>
    </row>
    <row r="8" spans="1:4" x14ac:dyDescent="0.2">
      <c r="A8" s="238" t="s">
        <v>937</v>
      </c>
      <c r="B8" s="238" t="s">
        <v>938</v>
      </c>
      <c r="C8" s="480">
        <v>-10430940.85</v>
      </c>
      <c r="D8" s="222"/>
    </row>
    <row r="9" spans="1:4" x14ac:dyDescent="0.2">
      <c r="A9" s="238" t="s">
        <v>939</v>
      </c>
      <c r="B9" s="238" t="s">
        <v>940</v>
      </c>
      <c r="C9" s="480">
        <v>-1183424.03</v>
      </c>
      <c r="D9" s="222"/>
    </row>
    <row r="10" spans="1:4" x14ac:dyDescent="0.2">
      <c r="A10" s="238" t="s">
        <v>941</v>
      </c>
      <c r="B10" s="238" t="s">
        <v>942</v>
      </c>
      <c r="C10" s="480">
        <v>-1947094.63</v>
      </c>
      <c r="D10" s="222"/>
    </row>
    <row r="11" spans="1:4" x14ac:dyDescent="0.2">
      <c r="A11" s="238" t="s">
        <v>943</v>
      </c>
      <c r="B11" s="238" t="s">
        <v>944</v>
      </c>
      <c r="C11" s="480">
        <v>-1144903.26</v>
      </c>
      <c r="D11" s="222"/>
    </row>
    <row r="12" spans="1:4" x14ac:dyDescent="0.2">
      <c r="A12" s="238" t="s">
        <v>945</v>
      </c>
      <c r="B12" s="238" t="s">
        <v>946</v>
      </c>
      <c r="C12" s="480">
        <v>-279333.40999999997</v>
      </c>
      <c r="D12" s="222"/>
    </row>
    <row r="13" spans="1:4" x14ac:dyDescent="0.2">
      <c r="A13" s="238" t="s">
        <v>947</v>
      </c>
      <c r="B13" s="238" t="s">
        <v>948</v>
      </c>
      <c r="C13" s="480">
        <v>-102308.55</v>
      </c>
      <c r="D13" s="222"/>
    </row>
    <row r="14" spans="1:4" x14ac:dyDescent="0.2">
      <c r="A14" s="238" t="s">
        <v>949</v>
      </c>
      <c r="B14" s="238" t="s">
        <v>950</v>
      </c>
      <c r="C14" s="480">
        <v>-193972.96</v>
      </c>
      <c r="D14" s="222"/>
    </row>
    <row r="15" spans="1:4" x14ac:dyDescent="0.2">
      <c r="A15" s="238" t="s">
        <v>951</v>
      </c>
      <c r="B15" s="238" t="s">
        <v>952</v>
      </c>
      <c r="C15" s="480">
        <v>-1409</v>
      </c>
      <c r="D15" s="222"/>
    </row>
    <row r="16" spans="1:4" x14ac:dyDescent="0.2">
      <c r="A16" s="238" t="s">
        <v>953</v>
      </c>
      <c r="B16" s="238" t="s">
        <v>954</v>
      </c>
      <c r="C16" s="480">
        <v>-132404</v>
      </c>
      <c r="D16" s="222"/>
    </row>
    <row r="17" spans="1:4" x14ac:dyDescent="0.2">
      <c r="A17" s="238" t="s">
        <v>955</v>
      </c>
      <c r="B17" s="238" t="s">
        <v>956</v>
      </c>
      <c r="C17" s="480">
        <v>-14412</v>
      </c>
      <c r="D17" s="222"/>
    </row>
    <row r="18" spans="1:4" x14ac:dyDescent="0.2">
      <c r="A18" s="238" t="s">
        <v>957</v>
      </c>
      <c r="B18" s="238" t="s">
        <v>958</v>
      </c>
      <c r="C18" s="480">
        <v>-465808.27</v>
      </c>
      <c r="D18" s="222"/>
    </row>
    <row r="19" spans="1:4" x14ac:dyDescent="0.2">
      <c r="A19" s="238" t="s">
        <v>959</v>
      </c>
      <c r="B19" s="238" t="s">
        <v>960</v>
      </c>
      <c r="C19" s="480">
        <v>-54</v>
      </c>
      <c r="D19" s="222"/>
    </row>
    <row r="20" spans="1:4" x14ac:dyDescent="0.2">
      <c r="A20" s="238" t="s">
        <v>961</v>
      </c>
      <c r="B20" s="238" t="s">
        <v>962</v>
      </c>
      <c r="C20" s="480">
        <v>-355576.34</v>
      </c>
      <c r="D20" s="222"/>
    </row>
    <row r="21" spans="1:4" x14ac:dyDescent="0.2">
      <c r="A21" s="238" t="s">
        <v>963</v>
      </c>
      <c r="B21" s="238" t="s">
        <v>964</v>
      </c>
      <c r="C21" s="480">
        <v>-10551</v>
      </c>
      <c r="D21" s="222"/>
    </row>
    <row r="22" spans="1:4" x14ac:dyDescent="0.2">
      <c r="A22" s="238" t="s">
        <v>965</v>
      </c>
      <c r="B22" s="238" t="s">
        <v>966</v>
      </c>
      <c r="C22" s="480">
        <v>-5713</v>
      </c>
      <c r="D22" s="222"/>
    </row>
    <row r="23" spans="1:4" x14ac:dyDescent="0.2">
      <c r="A23" s="238" t="s">
        <v>967</v>
      </c>
      <c r="B23" s="238" t="s">
        <v>968</v>
      </c>
      <c r="C23" s="480">
        <v>-2839</v>
      </c>
      <c r="D23" s="222"/>
    </row>
    <row r="24" spans="1:4" x14ac:dyDescent="0.2">
      <c r="A24" s="238" t="s">
        <v>969</v>
      </c>
      <c r="B24" s="238" t="s">
        <v>970</v>
      </c>
      <c r="C24" s="480">
        <v>-92381</v>
      </c>
      <c r="D24" s="222"/>
    </row>
    <row r="25" spans="1:4" x14ac:dyDescent="0.2">
      <c r="A25" s="238" t="s">
        <v>971</v>
      </c>
      <c r="B25" s="238" t="s">
        <v>972</v>
      </c>
      <c r="C25" s="480">
        <v>-111828</v>
      </c>
      <c r="D25" s="222"/>
    </row>
    <row r="26" spans="1:4" x14ac:dyDescent="0.2">
      <c r="A26" s="238" t="s">
        <v>973</v>
      </c>
      <c r="B26" s="238" t="s">
        <v>974</v>
      </c>
      <c r="C26" s="480">
        <v>-571879</v>
      </c>
      <c r="D26" s="222"/>
    </row>
    <row r="27" spans="1:4" x14ac:dyDescent="0.2">
      <c r="A27" s="238" t="s">
        <v>975</v>
      </c>
      <c r="B27" s="238" t="s">
        <v>976</v>
      </c>
      <c r="C27" s="480">
        <v>-446393</v>
      </c>
      <c r="D27" s="222"/>
    </row>
    <row r="28" spans="1:4" x14ac:dyDescent="0.2">
      <c r="A28" s="238" t="s">
        <v>977</v>
      </c>
      <c r="B28" s="238" t="s">
        <v>978</v>
      </c>
      <c r="C28" s="480">
        <v>-7274</v>
      </c>
      <c r="D28" s="222"/>
    </row>
    <row r="29" spans="1:4" x14ac:dyDescent="0.2">
      <c r="A29" s="238" t="s">
        <v>979</v>
      </c>
      <c r="B29" s="238" t="s">
        <v>980</v>
      </c>
      <c r="C29" s="480">
        <v>-224467</v>
      </c>
      <c r="D29" s="222"/>
    </row>
    <row r="30" spans="1:4" x14ac:dyDescent="0.2">
      <c r="A30" s="238" t="s">
        <v>981</v>
      </c>
      <c r="B30" s="238" t="s">
        <v>982</v>
      </c>
      <c r="C30" s="480">
        <v>-29569</v>
      </c>
      <c r="D30" s="222"/>
    </row>
    <row r="31" spans="1:4" x14ac:dyDescent="0.2">
      <c r="A31" s="238" t="s">
        <v>983</v>
      </c>
      <c r="B31" s="238" t="s">
        <v>984</v>
      </c>
      <c r="C31" s="480">
        <v>-8486</v>
      </c>
      <c r="D31" s="222"/>
    </row>
    <row r="32" spans="1:4" x14ac:dyDescent="0.2">
      <c r="A32" s="238" t="s">
        <v>985</v>
      </c>
      <c r="B32" s="238" t="s">
        <v>986</v>
      </c>
      <c r="C32" s="480">
        <v>-16245</v>
      </c>
      <c r="D32" s="222"/>
    </row>
    <row r="33" spans="1:4" x14ac:dyDescent="0.2">
      <c r="A33" s="238" t="s">
        <v>987</v>
      </c>
      <c r="B33" s="238" t="s">
        <v>988</v>
      </c>
      <c r="C33" s="480">
        <v>-3440</v>
      </c>
      <c r="D33" s="222"/>
    </row>
    <row r="34" spans="1:4" x14ac:dyDescent="0.2">
      <c r="A34" s="238" t="s">
        <v>989</v>
      </c>
      <c r="B34" s="238" t="s">
        <v>990</v>
      </c>
      <c r="C34" s="480">
        <v>-40851.300000000003</v>
      </c>
      <c r="D34" s="222"/>
    </row>
    <row r="35" spans="1:4" x14ac:dyDescent="0.2">
      <c r="A35" s="238" t="s">
        <v>991</v>
      </c>
      <c r="B35" s="238" t="s">
        <v>992</v>
      </c>
      <c r="C35" s="480">
        <v>-23500</v>
      </c>
      <c r="D35" s="222"/>
    </row>
    <row r="36" spans="1:4" x14ac:dyDescent="0.2">
      <c r="A36" s="238" t="s">
        <v>993</v>
      </c>
      <c r="B36" s="238" t="s">
        <v>994</v>
      </c>
      <c r="C36" s="480">
        <v>-258028</v>
      </c>
      <c r="D36" s="222"/>
    </row>
    <row r="37" spans="1:4" x14ac:dyDescent="0.2">
      <c r="A37" s="238" t="s">
        <v>995</v>
      </c>
      <c r="B37" s="238" t="s">
        <v>996</v>
      </c>
      <c r="C37" s="480">
        <v>-711</v>
      </c>
      <c r="D37" s="222"/>
    </row>
    <row r="38" spans="1:4" x14ac:dyDescent="0.2">
      <c r="A38" s="238" t="s">
        <v>997</v>
      </c>
      <c r="B38" s="238" t="s">
        <v>998</v>
      </c>
      <c r="C38" s="480">
        <v>-1197</v>
      </c>
      <c r="D38" s="222"/>
    </row>
    <row r="39" spans="1:4" x14ac:dyDescent="0.2">
      <c r="A39" s="238" t="s">
        <v>999</v>
      </c>
      <c r="B39" s="238" t="s">
        <v>1000</v>
      </c>
      <c r="C39" s="480">
        <v>-31833.14</v>
      </c>
      <c r="D39" s="222"/>
    </row>
    <row r="40" spans="1:4" x14ac:dyDescent="0.2">
      <c r="A40" s="238" t="s">
        <v>1001</v>
      </c>
      <c r="B40" s="238" t="s">
        <v>1002</v>
      </c>
      <c r="C40" s="480">
        <v>-88149</v>
      </c>
      <c r="D40" s="222"/>
    </row>
    <row r="41" spans="1:4" x14ac:dyDescent="0.2">
      <c r="A41" s="238" t="s">
        <v>1003</v>
      </c>
      <c r="B41" s="238" t="s">
        <v>1004</v>
      </c>
      <c r="C41" s="480">
        <v>-421719.57</v>
      </c>
      <c r="D41" s="222"/>
    </row>
    <row r="42" spans="1:4" x14ac:dyDescent="0.2">
      <c r="A42" s="238" t="s">
        <v>1005</v>
      </c>
      <c r="B42" s="238" t="s">
        <v>1006</v>
      </c>
      <c r="C42" s="480">
        <v>-1053.69</v>
      </c>
      <c r="D42" s="222"/>
    </row>
    <row r="43" spans="1:4" x14ac:dyDescent="0.2">
      <c r="A43" s="238" t="s">
        <v>1007</v>
      </c>
      <c r="B43" s="238" t="s">
        <v>1008</v>
      </c>
      <c r="C43" s="480">
        <v>-10564.35</v>
      </c>
      <c r="D43" s="222"/>
    </row>
    <row r="44" spans="1:4" x14ac:dyDescent="0.2">
      <c r="A44" s="238" t="s">
        <v>1009</v>
      </c>
      <c r="B44" s="238" t="s">
        <v>1008</v>
      </c>
      <c r="C44" s="480">
        <v>-3610</v>
      </c>
      <c r="D44" s="222"/>
    </row>
    <row r="45" spans="1:4" x14ac:dyDescent="0.2">
      <c r="A45" s="238" t="s">
        <v>1010</v>
      </c>
      <c r="B45" s="238" t="s">
        <v>1011</v>
      </c>
      <c r="C45" s="480">
        <v>-102608</v>
      </c>
      <c r="D45" s="222"/>
    </row>
    <row r="46" spans="1:4" x14ac:dyDescent="0.2">
      <c r="A46" s="238" t="s">
        <v>1012</v>
      </c>
      <c r="B46" s="238" t="s">
        <v>1013</v>
      </c>
      <c r="C46" s="480">
        <v>-540461.88</v>
      </c>
      <c r="D46" s="222"/>
    </row>
    <row r="47" spans="1:4" x14ac:dyDescent="0.2">
      <c r="A47" s="238" t="s">
        <v>1014</v>
      </c>
      <c r="B47" s="238" t="s">
        <v>1015</v>
      </c>
      <c r="C47" s="480">
        <v>-313325.8</v>
      </c>
      <c r="D47" s="222"/>
    </row>
    <row r="48" spans="1:4" x14ac:dyDescent="0.2">
      <c r="A48" s="238" t="s">
        <v>1016</v>
      </c>
      <c r="B48" s="238" t="s">
        <v>1017</v>
      </c>
      <c r="C48" s="480">
        <v>-16945.13</v>
      </c>
      <c r="D48" s="222"/>
    </row>
    <row r="49" spans="1:4" x14ac:dyDescent="0.2">
      <c r="A49" s="238" t="s">
        <v>1018</v>
      </c>
      <c r="B49" s="238" t="s">
        <v>1019</v>
      </c>
      <c r="C49" s="480">
        <v>-9499.34</v>
      </c>
      <c r="D49" s="222"/>
    </row>
    <row r="50" spans="1:4" x14ac:dyDescent="0.2">
      <c r="A50" s="238" t="s">
        <v>1020</v>
      </c>
      <c r="B50" s="238" t="s">
        <v>1021</v>
      </c>
      <c r="C50" s="480">
        <v>-164062.5</v>
      </c>
      <c r="D50" s="222"/>
    </row>
    <row r="51" spans="1:4" x14ac:dyDescent="0.2">
      <c r="A51" s="238" t="s">
        <v>1022</v>
      </c>
      <c r="B51" s="238" t="s">
        <v>1023</v>
      </c>
      <c r="C51" s="480">
        <v>-17205</v>
      </c>
      <c r="D51" s="222"/>
    </row>
    <row r="52" spans="1:4" x14ac:dyDescent="0.2">
      <c r="A52" s="238" t="s">
        <v>1024</v>
      </c>
      <c r="B52" s="238" t="s">
        <v>1025</v>
      </c>
      <c r="C52" s="480">
        <v>-3450</v>
      </c>
      <c r="D52" s="222"/>
    </row>
    <row r="53" spans="1:4" x14ac:dyDescent="0.2">
      <c r="A53" s="238" t="s">
        <v>1026</v>
      </c>
      <c r="B53" s="238" t="s">
        <v>1027</v>
      </c>
      <c r="C53" s="480">
        <v>-96658</v>
      </c>
      <c r="D53" s="222"/>
    </row>
    <row r="54" spans="1:4" x14ac:dyDescent="0.2">
      <c r="A54" s="238" t="s">
        <v>1028</v>
      </c>
      <c r="B54" s="238" t="s">
        <v>1029</v>
      </c>
      <c r="C54" s="480">
        <v>-154433</v>
      </c>
      <c r="D54" s="222"/>
    </row>
    <row r="55" spans="1:4" x14ac:dyDescent="0.2">
      <c r="A55" s="238" t="s">
        <v>1030</v>
      </c>
      <c r="B55" s="238" t="s">
        <v>1031</v>
      </c>
      <c r="C55" s="480">
        <v>-345</v>
      </c>
      <c r="D55" s="222"/>
    </row>
    <row r="56" spans="1:4" x14ac:dyDescent="0.2">
      <c r="A56" s="238" t="s">
        <v>1032</v>
      </c>
      <c r="B56" s="238" t="s">
        <v>1033</v>
      </c>
      <c r="C56" s="480">
        <v>-1061</v>
      </c>
      <c r="D56" s="222"/>
    </row>
    <row r="57" spans="1:4" x14ac:dyDescent="0.2">
      <c r="A57" s="238" t="s">
        <v>1034</v>
      </c>
      <c r="B57" s="238" t="s">
        <v>1035</v>
      </c>
      <c r="C57" s="480">
        <v>-500</v>
      </c>
      <c r="D57" s="222"/>
    </row>
    <row r="58" spans="1:4" x14ac:dyDescent="0.2">
      <c r="A58" s="238" t="s">
        <v>1036</v>
      </c>
      <c r="B58" s="238" t="s">
        <v>1037</v>
      </c>
      <c r="C58" s="480">
        <v>-1898682.77</v>
      </c>
      <c r="D58" s="222"/>
    </row>
    <row r="59" spans="1:4" x14ac:dyDescent="0.2">
      <c r="A59" s="238" t="s">
        <v>1038</v>
      </c>
      <c r="B59" s="238" t="s">
        <v>1039</v>
      </c>
      <c r="C59" s="480">
        <v>-41014</v>
      </c>
      <c r="D59" s="222"/>
    </row>
    <row r="60" spans="1:4" x14ac:dyDescent="0.2">
      <c r="A60" s="238" t="s">
        <v>1040</v>
      </c>
      <c r="B60" s="238" t="s">
        <v>1041</v>
      </c>
      <c r="C60" s="480">
        <v>-32682.5</v>
      </c>
      <c r="D60" s="222"/>
    </row>
    <row r="61" spans="1:4" x14ac:dyDescent="0.2">
      <c r="A61" s="238" t="s">
        <v>1042</v>
      </c>
      <c r="B61" s="238" t="s">
        <v>1043</v>
      </c>
      <c r="C61" s="480">
        <v>-8962</v>
      </c>
      <c r="D61" s="222"/>
    </row>
    <row r="62" spans="1:4" x14ac:dyDescent="0.2">
      <c r="A62" s="238" t="s">
        <v>1044</v>
      </c>
      <c r="B62" s="238" t="s">
        <v>1045</v>
      </c>
      <c r="C62" s="480">
        <v>-588437.15</v>
      </c>
      <c r="D62" s="222"/>
    </row>
    <row r="63" spans="1:4" x14ac:dyDescent="0.2">
      <c r="A63" s="238" t="s">
        <v>1046</v>
      </c>
      <c r="B63" s="238" t="s">
        <v>1047</v>
      </c>
      <c r="C63" s="480">
        <v>-1920.08</v>
      </c>
      <c r="D63" s="222"/>
    </row>
    <row r="64" spans="1:4" x14ac:dyDescent="0.2">
      <c r="A64" s="238" t="s">
        <v>1048</v>
      </c>
      <c r="B64" s="238" t="s">
        <v>1049</v>
      </c>
      <c r="C64" s="480">
        <v>-1065</v>
      </c>
      <c r="D64" s="222"/>
    </row>
    <row r="65" spans="1:4" x14ac:dyDescent="0.2">
      <c r="A65" s="238" t="s">
        <v>1050</v>
      </c>
      <c r="B65" s="238" t="s">
        <v>1051</v>
      </c>
      <c r="C65" s="480">
        <v>-4937792.18</v>
      </c>
      <c r="D65" s="222"/>
    </row>
    <row r="66" spans="1:4" x14ac:dyDescent="0.2">
      <c r="A66" s="238" t="s">
        <v>1052</v>
      </c>
      <c r="B66" s="238" t="s">
        <v>1053</v>
      </c>
      <c r="C66" s="480">
        <v>-144697</v>
      </c>
      <c r="D66" s="222"/>
    </row>
    <row r="67" spans="1:4" x14ac:dyDescent="0.2">
      <c r="A67" s="238" t="s">
        <v>1054</v>
      </c>
      <c r="B67" s="238" t="s">
        <v>1055</v>
      </c>
      <c r="C67" s="480">
        <v>-1911</v>
      </c>
      <c r="D67" s="222"/>
    </row>
    <row r="68" spans="1:4" x14ac:dyDescent="0.2">
      <c r="A68" s="238" t="s">
        <v>1056</v>
      </c>
      <c r="B68" s="238" t="s">
        <v>1057</v>
      </c>
      <c r="C68" s="480">
        <v>-900</v>
      </c>
      <c r="D68" s="222"/>
    </row>
    <row r="69" spans="1:4" x14ac:dyDescent="0.2">
      <c r="A69" s="238" t="s">
        <v>1058</v>
      </c>
      <c r="B69" s="238" t="s">
        <v>1059</v>
      </c>
      <c r="C69" s="480">
        <v>-246</v>
      </c>
      <c r="D69" s="222"/>
    </row>
    <row r="70" spans="1:4" x14ac:dyDescent="0.2">
      <c r="A70" s="238" t="s">
        <v>1060</v>
      </c>
      <c r="B70" s="238" t="s">
        <v>1061</v>
      </c>
      <c r="C70" s="480">
        <v>-530488.79</v>
      </c>
      <c r="D70" s="222"/>
    </row>
    <row r="71" spans="1:4" x14ac:dyDescent="0.2">
      <c r="A71" s="238" t="s">
        <v>1062</v>
      </c>
      <c r="B71" s="238" t="s">
        <v>1063</v>
      </c>
      <c r="C71" s="480">
        <v>-5307.5</v>
      </c>
      <c r="D71" s="222"/>
    </row>
    <row r="72" spans="1:4" x14ac:dyDescent="0.2">
      <c r="A72" s="238" t="s">
        <v>1064</v>
      </c>
      <c r="B72" s="238" t="s">
        <v>1065</v>
      </c>
      <c r="C72" s="480">
        <v>-164</v>
      </c>
      <c r="D72" s="222"/>
    </row>
    <row r="73" spans="1:4" x14ac:dyDescent="0.2">
      <c r="A73" s="238" t="s">
        <v>1066</v>
      </c>
      <c r="B73" s="238" t="s">
        <v>1067</v>
      </c>
      <c r="C73" s="480">
        <v>-17500</v>
      </c>
      <c r="D73" s="222"/>
    </row>
    <row r="74" spans="1:4" x14ac:dyDescent="0.2">
      <c r="A74" s="238" t="s">
        <v>1068</v>
      </c>
      <c r="B74" s="238" t="s">
        <v>1069</v>
      </c>
      <c r="C74" s="480">
        <v>-20000</v>
      </c>
      <c r="D74" s="222"/>
    </row>
    <row r="75" spans="1:4" x14ac:dyDescent="0.2">
      <c r="A75" s="238" t="s">
        <v>1070</v>
      </c>
      <c r="B75" s="238" t="s">
        <v>1071</v>
      </c>
      <c r="C75" s="480">
        <v>-16828</v>
      </c>
      <c r="D75" s="222"/>
    </row>
    <row r="76" spans="1:4" x14ac:dyDescent="0.2">
      <c r="A76" s="238" t="s">
        <v>1072</v>
      </c>
      <c r="B76" s="238" t="s">
        <v>1073</v>
      </c>
      <c r="C76" s="480">
        <v>-17200</v>
      </c>
      <c r="D76" s="222"/>
    </row>
    <row r="77" spans="1:4" x14ac:dyDescent="0.2">
      <c r="A77" s="238" t="s">
        <v>1074</v>
      </c>
      <c r="B77" s="238" t="s">
        <v>1075</v>
      </c>
      <c r="C77" s="480">
        <v>-51812</v>
      </c>
      <c r="D77" s="222"/>
    </row>
    <row r="78" spans="1:4" x14ac:dyDescent="0.2">
      <c r="A78" s="238" t="s">
        <v>1076</v>
      </c>
      <c r="B78" s="238" t="s">
        <v>1077</v>
      </c>
      <c r="C78" s="480">
        <v>-32.53</v>
      </c>
      <c r="D78" s="222"/>
    </row>
    <row r="79" spans="1:4" x14ac:dyDescent="0.2">
      <c r="A79" s="238" t="s">
        <v>1078</v>
      </c>
      <c r="B79" s="238" t="s">
        <v>1079</v>
      </c>
      <c r="C79" s="480">
        <v>-58</v>
      </c>
      <c r="D79" s="222"/>
    </row>
    <row r="80" spans="1:4" x14ac:dyDescent="0.2">
      <c r="A80" s="238" t="s">
        <v>1080</v>
      </c>
      <c r="B80" s="238" t="s">
        <v>1081</v>
      </c>
      <c r="C80" s="480">
        <v>-17600</v>
      </c>
      <c r="D80" s="222"/>
    </row>
    <row r="81" spans="1:4" x14ac:dyDescent="0.2">
      <c r="A81" s="238" t="s">
        <v>1082</v>
      </c>
      <c r="B81" s="238" t="s">
        <v>1083</v>
      </c>
      <c r="C81" s="480">
        <v>-695</v>
      </c>
      <c r="D81" s="222"/>
    </row>
    <row r="82" spans="1:4" x14ac:dyDescent="0.2">
      <c r="A82" s="238" t="s">
        <v>1084</v>
      </c>
      <c r="B82" s="238" t="s">
        <v>1085</v>
      </c>
      <c r="C82" s="480">
        <v>-34422</v>
      </c>
      <c r="D82" s="222"/>
    </row>
    <row r="83" spans="1:4" x14ac:dyDescent="0.2">
      <c r="A83" s="238" t="s">
        <v>1086</v>
      </c>
      <c r="B83" s="238" t="s">
        <v>1087</v>
      </c>
      <c r="C83" s="480">
        <v>-9000</v>
      </c>
      <c r="D83" s="222"/>
    </row>
    <row r="84" spans="1:4" x14ac:dyDescent="0.2">
      <c r="A84" s="238" t="s">
        <v>1088</v>
      </c>
      <c r="B84" s="238" t="s">
        <v>1089</v>
      </c>
      <c r="C84" s="480">
        <v>-1105.08</v>
      </c>
      <c r="D84" s="222"/>
    </row>
    <row r="85" spans="1:4" x14ac:dyDescent="0.2">
      <c r="A85" s="238" t="s">
        <v>1090</v>
      </c>
      <c r="B85" s="238" t="s">
        <v>1091</v>
      </c>
      <c r="C85" s="480">
        <v>-18200</v>
      </c>
      <c r="D85" s="222"/>
    </row>
    <row r="86" spans="1:4" x14ac:dyDescent="0.2">
      <c r="A86" s="238" t="s">
        <v>1092</v>
      </c>
      <c r="B86" s="238" t="s">
        <v>1093</v>
      </c>
      <c r="C86" s="480">
        <v>-88527.01</v>
      </c>
      <c r="D86" s="222"/>
    </row>
    <row r="87" spans="1:4" x14ac:dyDescent="0.2">
      <c r="A87" s="238" t="s">
        <v>1094</v>
      </c>
      <c r="B87" s="238" t="s">
        <v>1095</v>
      </c>
      <c r="C87" s="480">
        <v>-210000</v>
      </c>
      <c r="D87" s="222"/>
    </row>
    <row r="88" spans="1:4" x14ac:dyDescent="0.2">
      <c r="A88" s="238" t="s">
        <v>1096</v>
      </c>
      <c r="B88" s="238" t="s">
        <v>1097</v>
      </c>
      <c r="C88" s="480">
        <v>-919577.24</v>
      </c>
      <c r="D88" s="222"/>
    </row>
    <row r="89" spans="1:4" x14ac:dyDescent="0.2">
      <c r="A89" s="238" t="s">
        <v>1098</v>
      </c>
      <c r="B89" s="238" t="s">
        <v>1099</v>
      </c>
      <c r="C89" s="480">
        <v>-1.62</v>
      </c>
      <c r="D89" s="222"/>
    </row>
    <row r="90" spans="1:4" x14ac:dyDescent="0.2">
      <c r="A90" s="238" t="s">
        <v>1100</v>
      </c>
      <c r="B90" s="238" t="s">
        <v>1101</v>
      </c>
      <c r="C90" s="480">
        <v>-2248970.6800000002</v>
      </c>
      <c r="D90" s="222"/>
    </row>
    <row r="91" spans="1:4" x14ac:dyDescent="0.2">
      <c r="A91" s="238" t="s">
        <v>1102</v>
      </c>
      <c r="B91" s="238" t="s">
        <v>1103</v>
      </c>
      <c r="C91" s="480">
        <v>-273633.76</v>
      </c>
      <c r="D91" s="222"/>
    </row>
    <row r="92" spans="1:4" x14ac:dyDescent="0.2">
      <c r="A92" s="238" t="s">
        <v>1104</v>
      </c>
      <c r="B92" s="238" t="s">
        <v>1105</v>
      </c>
      <c r="C92" s="480">
        <v>-78390</v>
      </c>
      <c r="D92" s="222"/>
    </row>
    <row r="93" spans="1:4" x14ac:dyDescent="0.2">
      <c r="A93" s="238" t="s">
        <v>1106</v>
      </c>
      <c r="B93" s="238" t="s">
        <v>1107</v>
      </c>
      <c r="C93" s="480">
        <v>-1316961</v>
      </c>
      <c r="D93" s="222"/>
    </row>
    <row r="94" spans="1:4" x14ac:dyDescent="0.2">
      <c r="A94" s="238" t="s">
        <v>1108</v>
      </c>
      <c r="B94" s="238" t="s">
        <v>1109</v>
      </c>
      <c r="C94" s="480">
        <v>-110995.94</v>
      </c>
      <c r="D94" s="222"/>
    </row>
    <row r="95" spans="1:4" x14ac:dyDescent="0.2">
      <c r="A95" s="238" t="s">
        <v>1110</v>
      </c>
      <c r="B95" s="238" t="s">
        <v>1111</v>
      </c>
      <c r="C95" s="480">
        <v>-21420</v>
      </c>
      <c r="D95" s="222"/>
    </row>
    <row r="96" spans="1:4" x14ac:dyDescent="0.2">
      <c r="A96" s="238" t="s">
        <v>1112</v>
      </c>
      <c r="B96" s="238" t="s">
        <v>1113</v>
      </c>
      <c r="C96" s="480">
        <v>-291591.46999999997</v>
      </c>
      <c r="D96" s="222"/>
    </row>
    <row r="97" spans="1:4" x14ac:dyDescent="0.2">
      <c r="A97" s="238" t="s">
        <v>1114</v>
      </c>
      <c r="B97" s="238" t="s">
        <v>1115</v>
      </c>
      <c r="C97" s="480">
        <v>-3576</v>
      </c>
      <c r="D97" s="222"/>
    </row>
    <row r="98" spans="1:4" x14ac:dyDescent="0.2">
      <c r="A98" s="238" t="s">
        <v>1116</v>
      </c>
      <c r="B98" s="238" t="s">
        <v>1117</v>
      </c>
      <c r="C98" s="480">
        <v>-755</v>
      </c>
      <c r="D98" s="222"/>
    </row>
    <row r="99" spans="1:4" x14ac:dyDescent="0.2">
      <c r="A99" s="238" t="s">
        <v>1118</v>
      </c>
      <c r="B99" s="238" t="s">
        <v>1119</v>
      </c>
      <c r="C99" s="480">
        <v>-13217.75</v>
      </c>
      <c r="D99" s="222"/>
    </row>
    <row r="100" spans="1:4" x14ac:dyDescent="0.2">
      <c r="A100" s="238" t="s">
        <v>1120</v>
      </c>
      <c r="B100" s="238" t="s">
        <v>1121</v>
      </c>
      <c r="C100" s="480">
        <v>-56840</v>
      </c>
      <c r="D100" s="222"/>
    </row>
    <row r="101" spans="1:4" x14ac:dyDescent="0.2">
      <c r="A101" s="238" t="s">
        <v>1122</v>
      </c>
      <c r="B101" s="238" t="s">
        <v>1123</v>
      </c>
      <c r="C101" s="480">
        <v>-195039</v>
      </c>
      <c r="D101" s="222"/>
    </row>
    <row r="102" spans="1:4" s="8" customFormat="1" x14ac:dyDescent="0.2">
      <c r="A102" s="253"/>
      <c r="B102" s="253" t="s">
        <v>354</v>
      </c>
      <c r="C102" s="233">
        <f>SUM(C8:C96)</f>
        <v>-34043269.299999997</v>
      </c>
      <c r="D102" s="244"/>
    </row>
    <row r="103" spans="1:4" s="8" customFormat="1" x14ac:dyDescent="0.2">
      <c r="A103" s="59"/>
      <c r="B103" s="59"/>
      <c r="C103" s="11"/>
      <c r="D103" s="11"/>
    </row>
    <row r="104" spans="1:4" x14ac:dyDescent="0.2">
      <c r="A104" s="60"/>
      <c r="B104" s="60"/>
      <c r="C104" s="36"/>
      <c r="D104" s="36"/>
    </row>
    <row r="105" spans="1:4" ht="21.75" customHeight="1" x14ac:dyDescent="0.2">
      <c r="A105" s="308" t="s">
        <v>353</v>
      </c>
      <c r="B105" s="308"/>
      <c r="C105" s="335"/>
      <c r="D105" s="190" t="s">
        <v>352</v>
      </c>
    </row>
    <row r="106" spans="1:4" x14ac:dyDescent="0.2">
      <c r="A106" s="314"/>
      <c r="B106" s="314"/>
      <c r="C106" s="315"/>
      <c r="D106" s="334"/>
    </row>
    <row r="107" spans="1:4" ht="15" customHeight="1" x14ac:dyDescent="0.2">
      <c r="A107" s="228" t="s">
        <v>45</v>
      </c>
      <c r="B107" s="227" t="s">
        <v>46</v>
      </c>
      <c r="C107" s="225" t="s">
        <v>242</v>
      </c>
      <c r="D107" s="225" t="s">
        <v>260</v>
      </c>
    </row>
    <row r="108" spans="1:4" x14ac:dyDescent="0.2">
      <c r="A108" s="238" t="s">
        <v>1124</v>
      </c>
      <c r="B108" s="238" t="s">
        <v>1125</v>
      </c>
      <c r="C108" s="473">
        <v>-53178019.43</v>
      </c>
      <c r="D108" s="222"/>
    </row>
    <row r="109" spans="1:4" x14ac:dyDescent="0.2">
      <c r="A109" s="238" t="s">
        <v>1126</v>
      </c>
      <c r="B109" s="238" t="s">
        <v>1127</v>
      </c>
      <c r="C109" s="473">
        <v>-21833647.98</v>
      </c>
      <c r="D109" s="222"/>
    </row>
    <row r="110" spans="1:4" x14ac:dyDescent="0.2">
      <c r="A110" s="238" t="s">
        <v>1128</v>
      </c>
      <c r="B110" s="238" t="s">
        <v>1129</v>
      </c>
      <c r="C110" s="473">
        <v>-3296734.1</v>
      </c>
      <c r="D110" s="222"/>
    </row>
    <row r="111" spans="1:4" x14ac:dyDescent="0.2">
      <c r="A111" s="238" t="s">
        <v>1130</v>
      </c>
      <c r="B111" s="238" t="s">
        <v>1131</v>
      </c>
      <c r="C111" s="473">
        <v>-2346211.5699999998</v>
      </c>
      <c r="D111" s="222"/>
    </row>
    <row r="112" spans="1:4" x14ac:dyDescent="0.2">
      <c r="A112" s="238" t="s">
        <v>1132</v>
      </c>
      <c r="B112" s="238" t="s">
        <v>1133</v>
      </c>
      <c r="C112" s="473">
        <v>-1015007.36</v>
      </c>
      <c r="D112" s="222"/>
    </row>
    <row r="113" spans="1:4" x14ac:dyDescent="0.2">
      <c r="A113" s="238" t="s">
        <v>1134</v>
      </c>
      <c r="B113" s="238" t="s">
        <v>1135</v>
      </c>
      <c r="C113" s="473">
        <v>-13775.04</v>
      </c>
      <c r="D113" s="222"/>
    </row>
    <row r="114" spans="1:4" x14ac:dyDescent="0.2">
      <c r="A114" s="238" t="s">
        <v>1136</v>
      </c>
      <c r="B114" s="238" t="s">
        <v>1137</v>
      </c>
      <c r="C114" s="473">
        <v>-2332110.39</v>
      </c>
      <c r="D114" s="222"/>
    </row>
    <row r="115" spans="1:4" x14ac:dyDescent="0.2">
      <c r="A115" s="238" t="s">
        <v>1138</v>
      </c>
      <c r="B115" s="238" t="s">
        <v>1139</v>
      </c>
      <c r="C115" s="473">
        <v>-761798.32</v>
      </c>
      <c r="D115" s="222"/>
    </row>
    <row r="116" spans="1:4" x14ac:dyDescent="0.2">
      <c r="A116" s="238" t="s">
        <v>1140</v>
      </c>
      <c r="B116" s="238" t="s">
        <v>1141</v>
      </c>
      <c r="C116" s="473">
        <v>-166160.17000000001</v>
      </c>
      <c r="D116" s="222"/>
    </row>
    <row r="117" spans="1:4" x14ac:dyDescent="0.2">
      <c r="A117" s="238" t="s">
        <v>1142</v>
      </c>
      <c r="B117" s="238" t="s">
        <v>1143</v>
      </c>
      <c r="C117" s="473">
        <v>-3127934</v>
      </c>
      <c r="D117" s="222"/>
    </row>
    <row r="118" spans="1:4" x14ac:dyDescent="0.2">
      <c r="A118" s="238" t="s">
        <v>1144</v>
      </c>
      <c r="B118" s="238" t="s">
        <v>1145</v>
      </c>
      <c r="C118" s="473">
        <v>-100000</v>
      </c>
      <c r="D118" s="222"/>
    </row>
    <row r="119" spans="1:4" x14ac:dyDescent="0.2">
      <c r="A119" s="238" t="s">
        <v>1146</v>
      </c>
      <c r="B119" s="238" t="s">
        <v>1147</v>
      </c>
      <c r="C119" s="473">
        <v>-43424997</v>
      </c>
      <c r="D119" s="222"/>
    </row>
    <row r="120" spans="1:4" x14ac:dyDescent="0.2">
      <c r="A120" s="238" t="s">
        <v>1148</v>
      </c>
      <c r="B120" s="238" t="s">
        <v>1149</v>
      </c>
      <c r="C120" s="473">
        <v>-45823059</v>
      </c>
      <c r="D120" s="222"/>
    </row>
    <row r="121" spans="1:4" x14ac:dyDescent="0.2">
      <c r="A121" s="238" t="s">
        <v>1150</v>
      </c>
      <c r="B121" s="238" t="s">
        <v>1151</v>
      </c>
      <c r="C121" s="473">
        <v>-17626158.129999999</v>
      </c>
      <c r="D121" s="222"/>
    </row>
    <row r="122" spans="1:4" x14ac:dyDescent="0.2">
      <c r="A122" s="238" t="s">
        <v>1152</v>
      </c>
      <c r="B122" s="238" t="s">
        <v>1153</v>
      </c>
      <c r="C122" s="473">
        <v>-34037108.310000002</v>
      </c>
      <c r="D122" s="222"/>
    </row>
    <row r="123" spans="1:4" x14ac:dyDescent="0.2">
      <c r="A123" s="238" t="s">
        <v>1154</v>
      </c>
      <c r="B123" s="238" t="s">
        <v>1155</v>
      </c>
      <c r="C123" s="473">
        <v>-2958408.01</v>
      </c>
      <c r="D123" s="222"/>
    </row>
    <row r="124" spans="1:4" x14ac:dyDescent="0.2">
      <c r="A124" s="253"/>
      <c r="B124" s="253" t="s">
        <v>351</v>
      </c>
      <c r="C124" s="233">
        <f>SUM(C108:C123)</f>
        <v>-232041128.80999997</v>
      </c>
      <c r="D124" s="244"/>
    </row>
    <row r="125" spans="1:4" x14ac:dyDescent="0.2">
      <c r="A125" s="60"/>
      <c r="B125" s="60"/>
      <c r="C125" s="36"/>
      <c r="D125" s="36"/>
    </row>
    <row r="126" spans="1:4" x14ac:dyDescent="0.2">
      <c r="A126" s="60"/>
      <c r="B126" s="60"/>
      <c r="C126" s="36"/>
      <c r="D126" s="36"/>
    </row>
    <row r="127" spans="1:4" x14ac:dyDescent="0.2">
      <c r="A127" s="60"/>
      <c r="B127" s="60"/>
      <c r="C127" s="36"/>
      <c r="D127" s="36"/>
    </row>
    <row r="128" spans="1:4" x14ac:dyDescent="0.2">
      <c r="A128" s="60"/>
      <c r="B128" s="60"/>
      <c r="C128" s="36"/>
      <c r="D128" s="36"/>
    </row>
    <row r="129" spans="1:4" x14ac:dyDescent="0.2">
      <c r="A129" s="60"/>
      <c r="B129" s="60"/>
      <c r="C129" s="36"/>
      <c r="D129" s="36"/>
    </row>
    <row r="130" spans="1:4" x14ac:dyDescent="0.2">
      <c r="A130" s="60"/>
      <c r="B130" s="60"/>
      <c r="C130" s="36"/>
      <c r="D130" s="36"/>
    </row>
    <row r="131" spans="1:4" x14ac:dyDescent="0.2">
      <c r="A131" s="60"/>
      <c r="B131" s="60"/>
      <c r="C131" s="36"/>
      <c r="D131" s="36"/>
    </row>
    <row r="132" spans="1:4" x14ac:dyDescent="0.2">
      <c r="A132" s="60"/>
      <c r="B132" s="60"/>
      <c r="C132" s="36"/>
      <c r="D132" s="36"/>
    </row>
    <row r="133" spans="1:4" x14ac:dyDescent="0.2">
      <c r="A133" s="60"/>
      <c r="B133" s="60"/>
      <c r="C133" s="36"/>
      <c r="D133" s="36"/>
    </row>
    <row r="134" spans="1:4" x14ac:dyDescent="0.2">
      <c r="A134" s="60"/>
      <c r="B134" s="60"/>
      <c r="C134" s="36"/>
      <c r="D134" s="36"/>
    </row>
    <row r="135" spans="1:4" x14ac:dyDescent="0.2">
      <c r="A135" s="60"/>
      <c r="B135" s="60"/>
      <c r="C135" s="36"/>
      <c r="D135" s="36"/>
    </row>
    <row r="136" spans="1:4" x14ac:dyDescent="0.2">
      <c r="A136" s="60"/>
      <c r="B136" s="60"/>
      <c r="C136" s="36"/>
      <c r="D136" s="36"/>
    </row>
    <row r="137" spans="1:4" x14ac:dyDescent="0.2">
      <c r="A137" s="60"/>
      <c r="B137" s="60"/>
      <c r="C137" s="36"/>
      <c r="D137" s="36"/>
    </row>
    <row r="138" spans="1:4" x14ac:dyDescent="0.2">
      <c r="A138" s="60"/>
      <c r="B138" s="60"/>
      <c r="C138" s="36"/>
      <c r="D138" s="36"/>
    </row>
    <row r="139" spans="1:4" x14ac:dyDescent="0.2">
      <c r="A139" s="60"/>
      <c r="B139" s="60"/>
      <c r="C139" s="36"/>
      <c r="D139" s="36"/>
    </row>
    <row r="140" spans="1:4" x14ac:dyDescent="0.2">
      <c r="A140" s="60"/>
      <c r="B140" s="60"/>
      <c r="C140" s="36"/>
      <c r="D140" s="36"/>
    </row>
    <row r="141" spans="1:4" x14ac:dyDescent="0.2">
      <c r="A141" s="60"/>
      <c r="B141" s="60"/>
      <c r="C141" s="36"/>
      <c r="D141" s="36"/>
    </row>
  </sheetData>
  <dataValidations count="4">
    <dataValidation allowBlank="1" showInputMessage="1" showErrorMessage="1" prompt="Saldo final de la Información Financiera Trimestral que se presenta (trimestral: 1er, 2do, 3ro. o 4to.)." sqref="C7 C107"/>
    <dataValidation allowBlank="1" showInputMessage="1" showErrorMessage="1" prompt="Corresponde al número de la cuenta de acuerdo al Plan de Cuentas emitido por el CONAC (DOF 23/12/2015)." sqref="A7 A107"/>
    <dataValidation allowBlank="1" showInputMessage="1" showErrorMessage="1" prompt="Corresponde al nombre o descripción de la cuenta de acuerdo al Plan de Cuentas emitido por el CONAC." sqref="B7 B107"/>
    <dataValidation allowBlank="1" showInputMessage="1" showErrorMessage="1" prompt="Características cualitativas significativas que les impacten financieramente." sqref="D7 D107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91" t="s">
        <v>143</v>
      </c>
      <c r="B2" s="492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A8" sqref="A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08" t="s">
        <v>359</v>
      </c>
      <c r="B5" s="308"/>
      <c r="C5" s="22"/>
      <c r="E5" s="190" t="s">
        <v>358</v>
      </c>
    </row>
    <row r="6" spans="1:5" x14ac:dyDescent="0.2">
      <c r="A6" s="314"/>
      <c r="B6" s="314"/>
      <c r="C6" s="315"/>
      <c r="D6" s="314"/>
      <c r="E6" s="334"/>
    </row>
    <row r="7" spans="1:5" ht="15" customHeight="1" x14ac:dyDescent="0.2">
      <c r="A7" s="228" t="s">
        <v>45</v>
      </c>
      <c r="B7" s="227" t="s">
        <v>46</v>
      </c>
      <c r="C7" s="225" t="s">
        <v>242</v>
      </c>
      <c r="D7" s="341" t="s">
        <v>338</v>
      </c>
      <c r="E7" s="225" t="s">
        <v>260</v>
      </c>
    </row>
    <row r="8" spans="1:5" x14ac:dyDescent="0.2">
      <c r="A8" s="340" t="s">
        <v>784</v>
      </c>
      <c r="B8" s="340"/>
      <c r="C8" s="339"/>
      <c r="D8" s="338"/>
      <c r="E8" s="338"/>
    </row>
    <row r="9" spans="1:5" x14ac:dyDescent="0.2">
      <c r="A9" s="340"/>
      <c r="B9" s="340"/>
      <c r="C9" s="339"/>
      <c r="D9" s="338"/>
      <c r="E9" s="338"/>
    </row>
    <row r="10" spans="1:5" x14ac:dyDescent="0.2">
      <c r="A10" s="340"/>
      <c r="B10" s="340"/>
      <c r="C10" s="339"/>
      <c r="D10" s="338"/>
      <c r="E10" s="338"/>
    </row>
    <row r="11" spans="1:5" x14ac:dyDescent="0.2">
      <c r="A11" s="340"/>
      <c r="B11" s="340"/>
      <c r="C11" s="339"/>
      <c r="D11" s="338"/>
      <c r="E11" s="338"/>
    </row>
    <row r="12" spans="1:5" x14ac:dyDescent="0.2">
      <c r="A12" s="340"/>
      <c r="B12" s="340"/>
      <c r="C12" s="339"/>
      <c r="D12" s="338"/>
      <c r="E12" s="338"/>
    </row>
    <row r="13" spans="1:5" x14ac:dyDescent="0.2">
      <c r="A13" s="340"/>
      <c r="B13" s="340"/>
      <c r="C13" s="339"/>
      <c r="D13" s="338"/>
      <c r="E13" s="338"/>
    </row>
    <row r="14" spans="1:5" x14ac:dyDescent="0.2">
      <c r="A14" s="337"/>
      <c r="B14" s="253" t="s">
        <v>357</v>
      </c>
      <c r="C14" s="220">
        <f>SUM(C8:C13)</f>
        <v>0</v>
      </c>
      <c r="D14" s="336"/>
      <c r="E14" s="33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91" t="s">
        <v>143</v>
      </c>
      <c r="B2" s="492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98" t="s">
        <v>205</v>
      </c>
      <c r="B7" s="509"/>
      <c r="C7" s="509"/>
      <c r="D7" s="509"/>
      <c r="E7" s="510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opLeftCell="B153" zoomScaleNormal="100" zoomScaleSheetLayoutView="100" workbookViewId="0">
      <selection activeCell="A8" sqref="A8:E15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3"/>
      <c r="E1" s="5"/>
    </row>
    <row r="2" spans="1:8" s="12" customFormat="1" ht="11.25" customHeight="1" x14ac:dyDescent="0.2">
      <c r="A2" s="21" t="s">
        <v>0</v>
      </c>
      <c r="B2" s="21"/>
      <c r="C2" s="22"/>
      <c r="D2" s="353"/>
      <c r="E2" s="35"/>
    </row>
    <row r="3" spans="1:8" s="12" customFormat="1" ht="10.5" customHeight="1" x14ac:dyDescent="0.2">
      <c r="C3" s="22"/>
      <c r="D3" s="353"/>
      <c r="E3" s="35"/>
    </row>
    <row r="4" spans="1:8" s="12" customFormat="1" ht="10.5" customHeight="1" x14ac:dyDescent="0.2">
      <c r="C4" s="22"/>
      <c r="D4" s="353"/>
      <c r="E4" s="35"/>
    </row>
    <row r="5" spans="1:8" s="12" customFormat="1" ht="11.25" customHeight="1" x14ac:dyDescent="0.2">
      <c r="A5" s="217" t="s">
        <v>364</v>
      </c>
      <c r="B5" s="217"/>
      <c r="C5" s="22"/>
      <c r="D5" s="352"/>
      <c r="E5" s="351" t="s">
        <v>363</v>
      </c>
    </row>
    <row r="6" spans="1:8" ht="11.25" customHeight="1" x14ac:dyDescent="0.2">
      <c r="A6" s="251"/>
      <c r="B6" s="251"/>
      <c r="C6" s="249"/>
      <c r="D6" s="350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242</v>
      </c>
      <c r="D7" s="349" t="s">
        <v>362</v>
      </c>
      <c r="E7" s="348" t="s">
        <v>361</v>
      </c>
      <c r="F7" s="89"/>
      <c r="G7" s="89"/>
      <c r="H7" s="89"/>
    </row>
    <row r="8" spans="1:8" x14ac:dyDescent="0.2">
      <c r="A8" s="397" t="s">
        <v>1156</v>
      </c>
      <c r="B8" s="487" t="s">
        <v>1157</v>
      </c>
      <c r="C8" s="480">
        <v>3415217.89</v>
      </c>
      <c r="D8" s="480">
        <v>1.4804999999999999</v>
      </c>
      <c r="E8" s="347"/>
    </row>
    <row r="9" spans="1:8" x14ac:dyDescent="0.2">
      <c r="A9" s="397" t="s">
        <v>1158</v>
      </c>
      <c r="B9" s="487" t="s">
        <v>1159</v>
      </c>
      <c r="C9" s="480">
        <v>6472763.4199999999</v>
      </c>
      <c r="D9" s="480">
        <v>2.806</v>
      </c>
      <c r="E9" s="347"/>
    </row>
    <row r="10" spans="1:8" x14ac:dyDescent="0.2">
      <c r="A10" s="397" t="s">
        <v>1160</v>
      </c>
      <c r="B10" s="487" t="s">
        <v>1161</v>
      </c>
      <c r="C10" s="480">
        <v>27908757.579999998</v>
      </c>
      <c r="D10" s="480">
        <v>12.098800000000001</v>
      </c>
      <c r="E10" s="347"/>
    </row>
    <row r="11" spans="1:8" x14ac:dyDescent="0.2">
      <c r="A11" s="397" t="s">
        <v>1162</v>
      </c>
      <c r="B11" s="487" t="s">
        <v>1163</v>
      </c>
      <c r="C11" s="480">
        <v>17841068.649999999</v>
      </c>
      <c r="D11" s="480">
        <v>7.7343000000000002</v>
      </c>
      <c r="E11" s="347"/>
    </row>
    <row r="12" spans="1:8" x14ac:dyDescent="0.2">
      <c r="A12" s="397" t="s">
        <v>1164</v>
      </c>
      <c r="B12" s="487" t="s">
        <v>1165</v>
      </c>
      <c r="C12" s="480">
        <v>1064145.6000000001</v>
      </c>
      <c r="D12" s="480">
        <v>0.46129999999999999</v>
      </c>
      <c r="E12" s="347"/>
    </row>
    <row r="13" spans="1:8" x14ac:dyDescent="0.2">
      <c r="A13" s="397" t="s">
        <v>1166</v>
      </c>
      <c r="B13" s="487" t="s">
        <v>1167</v>
      </c>
      <c r="C13" s="480">
        <v>33752.839999999997</v>
      </c>
      <c r="D13" s="480">
        <v>1.46E-2</v>
      </c>
      <c r="E13" s="347"/>
    </row>
    <row r="14" spans="1:8" x14ac:dyDescent="0.2">
      <c r="A14" s="397" t="s">
        <v>1168</v>
      </c>
      <c r="B14" s="487" t="s">
        <v>1169</v>
      </c>
      <c r="C14" s="480">
        <v>246060.47</v>
      </c>
      <c r="D14" s="480">
        <v>0.1067</v>
      </c>
      <c r="E14" s="347"/>
    </row>
    <row r="15" spans="1:8" x14ac:dyDescent="0.2">
      <c r="A15" s="397" t="s">
        <v>1170</v>
      </c>
      <c r="B15" s="487" t="s">
        <v>1171</v>
      </c>
      <c r="C15" s="480">
        <v>1584122.71</v>
      </c>
      <c r="D15" s="480">
        <v>0.68669999999999998</v>
      </c>
      <c r="E15" s="347"/>
    </row>
    <row r="16" spans="1:8" x14ac:dyDescent="0.2">
      <c r="A16" s="397" t="s">
        <v>1172</v>
      </c>
      <c r="B16" s="487" t="s">
        <v>1173</v>
      </c>
      <c r="C16" s="480">
        <v>6008288.6399999997</v>
      </c>
      <c r="D16" s="480">
        <v>2.6046999999999998</v>
      </c>
      <c r="E16" s="347"/>
    </row>
    <row r="17" spans="1:5" x14ac:dyDescent="0.2">
      <c r="A17" s="397" t="s">
        <v>1174</v>
      </c>
      <c r="B17" s="487" t="s">
        <v>1175</v>
      </c>
      <c r="C17" s="480">
        <v>1746781.26</v>
      </c>
      <c r="D17" s="480">
        <v>0.75729999999999997</v>
      </c>
      <c r="E17" s="347"/>
    </row>
    <row r="18" spans="1:5" x14ac:dyDescent="0.2">
      <c r="A18" s="397" t="s">
        <v>1176</v>
      </c>
      <c r="B18" s="487" t="s">
        <v>1177</v>
      </c>
      <c r="C18" s="480">
        <v>373142.65</v>
      </c>
      <c r="D18" s="480">
        <v>0.1618</v>
      </c>
      <c r="E18" s="347"/>
    </row>
    <row r="19" spans="1:5" x14ac:dyDescent="0.2">
      <c r="A19" s="397" t="s">
        <v>1178</v>
      </c>
      <c r="B19" s="487" t="s">
        <v>1179</v>
      </c>
      <c r="C19" s="480">
        <v>2528349.33</v>
      </c>
      <c r="D19" s="480">
        <v>1.0961000000000001</v>
      </c>
      <c r="E19" s="347"/>
    </row>
    <row r="20" spans="1:5" x14ac:dyDescent="0.2">
      <c r="A20" s="397" t="s">
        <v>1180</v>
      </c>
      <c r="B20" s="487" t="s">
        <v>1181</v>
      </c>
      <c r="C20" s="480">
        <v>796275.37</v>
      </c>
      <c r="D20" s="480">
        <v>0.34520000000000001</v>
      </c>
      <c r="E20" s="347"/>
    </row>
    <row r="21" spans="1:5" x14ac:dyDescent="0.2">
      <c r="A21" s="397" t="s">
        <v>1182</v>
      </c>
      <c r="B21" s="487" t="s">
        <v>1183</v>
      </c>
      <c r="C21" s="480">
        <v>812292.38</v>
      </c>
      <c r="D21" s="480">
        <v>0.35210000000000002</v>
      </c>
      <c r="E21" s="347"/>
    </row>
    <row r="22" spans="1:5" x14ac:dyDescent="0.2">
      <c r="A22" s="397" t="s">
        <v>1184</v>
      </c>
      <c r="B22" s="487" t="s">
        <v>1185</v>
      </c>
      <c r="C22" s="480">
        <v>522476.36</v>
      </c>
      <c r="D22" s="480">
        <v>0.22650000000000001</v>
      </c>
      <c r="E22" s="347"/>
    </row>
    <row r="23" spans="1:5" x14ac:dyDescent="0.2">
      <c r="A23" s="397" t="s">
        <v>1186</v>
      </c>
      <c r="B23" s="487" t="s">
        <v>1187</v>
      </c>
      <c r="C23" s="480">
        <v>406352.76</v>
      </c>
      <c r="D23" s="480">
        <v>0.1762</v>
      </c>
      <c r="E23" s="347"/>
    </row>
    <row r="24" spans="1:5" x14ac:dyDescent="0.2">
      <c r="A24" s="397" t="s">
        <v>1188</v>
      </c>
      <c r="B24" s="487" t="s">
        <v>1189</v>
      </c>
      <c r="C24" s="480">
        <v>2071670.7</v>
      </c>
      <c r="D24" s="480">
        <v>0.89810000000000001</v>
      </c>
      <c r="E24" s="347"/>
    </row>
    <row r="25" spans="1:5" x14ac:dyDescent="0.2">
      <c r="A25" s="397" t="s">
        <v>1190</v>
      </c>
      <c r="B25" s="487" t="s">
        <v>1191</v>
      </c>
      <c r="C25" s="480">
        <v>11111912.640000001</v>
      </c>
      <c r="D25" s="480">
        <v>4.8171999999999997</v>
      </c>
      <c r="E25" s="347"/>
    </row>
    <row r="26" spans="1:5" x14ac:dyDescent="0.2">
      <c r="A26" s="397" t="s">
        <v>1192</v>
      </c>
      <c r="B26" s="487" t="s">
        <v>1193</v>
      </c>
      <c r="C26" s="480">
        <v>223895.49</v>
      </c>
      <c r="D26" s="480">
        <v>9.7100000000000006E-2</v>
      </c>
      <c r="E26" s="347"/>
    </row>
    <row r="27" spans="1:5" x14ac:dyDescent="0.2">
      <c r="A27" s="397" t="s">
        <v>1194</v>
      </c>
      <c r="B27" s="487" t="s">
        <v>1195</v>
      </c>
      <c r="C27" s="480">
        <v>124413.93</v>
      </c>
      <c r="D27" s="480">
        <v>5.3900000000000003E-2</v>
      </c>
      <c r="E27" s="347"/>
    </row>
    <row r="28" spans="1:5" x14ac:dyDescent="0.2">
      <c r="A28" s="397" t="s">
        <v>1196</v>
      </c>
      <c r="B28" s="487" t="s">
        <v>1197</v>
      </c>
      <c r="C28" s="480">
        <v>92579.839999999997</v>
      </c>
      <c r="D28" s="480">
        <v>4.0099999999999997E-2</v>
      </c>
      <c r="E28" s="347"/>
    </row>
    <row r="29" spans="1:5" x14ac:dyDescent="0.2">
      <c r="A29" s="397" t="s">
        <v>1198</v>
      </c>
      <c r="B29" s="487" t="s">
        <v>1199</v>
      </c>
      <c r="C29" s="480">
        <v>493930.21</v>
      </c>
      <c r="D29" s="480">
        <v>0.21410000000000001</v>
      </c>
      <c r="E29" s="347"/>
    </row>
    <row r="30" spans="1:5" x14ac:dyDescent="0.2">
      <c r="A30" s="397" t="s">
        <v>1200</v>
      </c>
      <c r="B30" s="487" t="s">
        <v>1201</v>
      </c>
      <c r="C30" s="480">
        <v>1899.76</v>
      </c>
      <c r="D30" s="480">
        <v>8.0000000000000004E-4</v>
      </c>
      <c r="E30" s="347"/>
    </row>
    <row r="31" spans="1:5" x14ac:dyDescent="0.2">
      <c r="A31" s="397" t="s">
        <v>1202</v>
      </c>
      <c r="B31" s="487" t="s">
        <v>1203</v>
      </c>
      <c r="C31" s="480">
        <v>240443.61</v>
      </c>
      <c r="D31" s="480">
        <v>0.1042</v>
      </c>
      <c r="E31" s="347"/>
    </row>
    <row r="32" spans="1:5" x14ac:dyDescent="0.2">
      <c r="A32" s="397" t="s">
        <v>1204</v>
      </c>
      <c r="B32" s="487" t="s">
        <v>1205</v>
      </c>
      <c r="C32" s="480">
        <v>665649.23</v>
      </c>
      <c r="D32" s="480">
        <v>0.28860000000000002</v>
      </c>
      <c r="E32" s="347"/>
    </row>
    <row r="33" spans="1:5" x14ac:dyDescent="0.2">
      <c r="A33" s="397" t="s">
        <v>1206</v>
      </c>
      <c r="B33" s="487" t="s">
        <v>1207</v>
      </c>
      <c r="C33" s="480">
        <v>4875.51</v>
      </c>
      <c r="D33" s="480">
        <v>2.0999999999999999E-3</v>
      </c>
      <c r="E33" s="347"/>
    </row>
    <row r="34" spans="1:5" x14ac:dyDescent="0.2">
      <c r="A34" s="397" t="s">
        <v>1208</v>
      </c>
      <c r="B34" s="487" t="s">
        <v>1209</v>
      </c>
      <c r="C34" s="480">
        <v>452873.39</v>
      </c>
      <c r="D34" s="480">
        <v>0.1963</v>
      </c>
      <c r="E34" s="347"/>
    </row>
    <row r="35" spans="1:5" x14ac:dyDescent="0.2">
      <c r="A35" s="397" t="s">
        <v>1210</v>
      </c>
      <c r="B35" s="487" t="s">
        <v>1211</v>
      </c>
      <c r="C35" s="480">
        <v>122478.6</v>
      </c>
      <c r="D35" s="480">
        <v>5.3100000000000001E-2</v>
      </c>
      <c r="E35" s="347"/>
    </row>
    <row r="36" spans="1:5" x14ac:dyDescent="0.2">
      <c r="A36" s="397" t="s">
        <v>1212</v>
      </c>
      <c r="B36" s="487" t="s">
        <v>1213</v>
      </c>
      <c r="C36" s="480">
        <v>46390.48</v>
      </c>
      <c r="D36" s="480">
        <v>2.01E-2</v>
      </c>
      <c r="E36" s="347"/>
    </row>
    <row r="37" spans="1:5" x14ac:dyDescent="0.2">
      <c r="A37" s="397" t="s">
        <v>1214</v>
      </c>
      <c r="B37" s="487" t="s">
        <v>1215</v>
      </c>
      <c r="C37" s="480">
        <v>44991.06</v>
      </c>
      <c r="D37" s="480">
        <v>1.95E-2</v>
      </c>
      <c r="E37" s="347"/>
    </row>
    <row r="38" spans="1:5" x14ac:dyDescent="0.2">
      <c r="A38" s="397" t="s">
        <v>1216</v>
      </c>
      <c r="B38" s="487" t="s">
        <v>1217</v>
      </c>
      <c r="C38" s="480">
        <v>111923.68</v>
      </c>
      <c r="D38" s="480">
        <v>4.8500000000000001E-2</v>
      </c>
      <c r="E38" s="347"/>
    </row>
    <row r="39" spans="1:5" x14ac:dyDescent="0.2">
      <c r="A39" s="397" t="s">
        <v>1218</v>
      </c>
      <c r="B39" s="487" t="s">
        <v>1219</v>
      </c>
      <c r="C39" s="480">
        <v>506885.86</v>
      </c>
      <c r="D39" s="480">
        <v>0.21970000000000001</v>
      </c>
      <c r="E39" s="347"/>
    </row>
    <row r="40" spans="1:5" x14ac:dyDescent="0.2">
      <c r="A40" s="397" t="s">
        <v>1220</v>
      </c>
      <c r="B40" s="487" t="s">
        <v>1221</v>
      </c>
      <c r="C40" s="480">
        <v>216210</v>
      </c>
      <c r="D40" s="480">
        <v>9.3700000000000006E-2</v>
      </c>
      <c r="E40" s="347"/>
    </row>
    <row r="41" spans="1:5" x14ac:dyDescent="0.2">
      <c r="A41" s="397" t="s">
        <v>1222</v>
      </c>
      <c r="B41" s="487" t="s">
        <v>1223</v>
      </c>
      <c r="C41" s="480">
        <v>20396.8</v>
      </c>
      <c r="D41" s="480">
        <v>8.8000000000000005E-3</v>
      </c>
      <c r="E41" s="347"/>
    </row>
    <row r="42" spans="1:5" x14ac:dyDescent="0.2">
      <c r="A42" s="397" t="s">
        <v>1224</v>
      </c>
      <c r="B42" s="487" t="s">
        <v>1225</v>
      </c>
      <c r="C42" s="480">
        <v>12000</v>
      </c>
      <c r="D42" s="480">
        <v>5.1999999999999998E-3</v>
      </c>
      <c r="E42" s="347"/>
    </row>
    <row r="43" spans="1:5" x14ac:dyDescent="0.2">
      <c r="A43" s="397" t="s">
        <v>1226</v>
      </c>
      <c r="B43" s="487" t="s">
        <v>1227</v>
      </c>
      <c r="C43" s="480">
        <v>1162.5</v>
      </c>
      <c r="D43" s="480">
        <v>5.0000000000000001E-4</v>
      </c>
      <c r="E43" s="347"/>
    </row>
    <row r="44" spans="1:5" x14ac:dyDescent="0.2">
      <c r="A44" s="397" t="s">
        <v>1228</v>
      </c>
      <c r="B44" s="487" t="s">
        <v>1229</v>
      </c>
      <c r="C44" s="480">
        <v>75459.62</v>
      </c>
      <c r="D44" s="480">
        <v>3.27E-2</v>
      </c>
      <c r="E44" s="347"/>
    </row>
    <row r="45" spans="1:5" x14ac:dyDescent="0.2">
      <c r="A45" s="397" t="s">
        <v>1230</v>
      </c>
      <c r="B45" s="487" t="s">
        <v>1231</v>
      </c>
      <c r="C45" s="480">
        <v>676444.08</v>
      </c>
      <c r="D45" s="480">
        <v>0.29320000000000002</v>
      </c>
      <c r="E45" s="347"/>
    </row>
    <row r="46" spans="1:5" x14ac:dyDescent="0.2">
      <c r="A46" s="397" t="s">
        <v>1232</v>
      </c>
      <c r="B46" s="487" t="s">
        <v>1233</v>
      </c>
      <c r="C46" s="480">
        <v>4400</v>
      </c>
      <c r="D46" s="480">
        <v>1.9E-3</v>
      </c>
      <c r="E46" s="347"/>
    </row>
    <row r="47" spans="1:5" x14ac:dyDescent="0.2">
      <c r="A47" s="397" t="s">
        <v>1234</v>
      </c>
      <c r="B47" s="487" t="s">
        <v>1235</v>
      </c>
      <c r="C47" s="480">
        <v>119759.09</v>
      </c>
      <c r="D47" s="480">
        <v>5.1900000000000002E-2</v>
      </c>
      <c r="E47" s="347"/>
    </row>
    <row r="48" spans="1:5" x14ac:dyDescent="0.2">
      <c r="A48" s="397" t="s">
        <v>1236</v>
      </c>
      <c r="B48" s="487" t="s">
        <v>1237</v>
      </c>
      <c r="C48" s="480">
        <v>10684.03</v>
      </c>
      <c r="D48" s="480">
        <v>4.5999999999999999E-3</v>
      </c>
      <c r="E48" s="347"/>
    </row>
    <row r="49" spans="1:5" x14ac:dyDescent="0.2">
      <c r="A49" s="397" t="s">
        <v>1238</v>
      </c>
      <c r="B49" s="487" t="s">
        <v>1239</v>
      </c>
      <c r="C49" s="480">
        <v>10826652.689999999</v>
      </c>
      <c r="D49" s="480">
        <v>4.6935000000000002</v>
      </c>
      <c r="E49" s="347"/>
    </row>
    <row r="50" spans="1:5" x14ac:dyDescent="0.2">
      <c r="A50" s="397" t="s">
        <v>1240</v>
      </c>
      <c r="B50" s="487" t="s">
        <v>1241</v>
      </c>
      <c r="C50" s="480">
        <v>5250892.4800000004</v>
      </c>
      <c r="D50" s="480">
        <v>2.2763</v>
      </c>
      <c r="E50" s="347"/>
    </row>
    <row r="51" spans="1:5" x14ac:dyDescent="0.2">
      <c r="A51" s="397" t="s">
        <v>1242</v>
      </c>
      <c r="B51" s="487" t="s">
        <v>1243</v>
      </c>
      <c r="C51" s="480">
        <v>29736.42</v>
      </c>
      <c r="D51" s="480">
        <v>1.29E-2</v>
      </c>
      <c r="E51" s="347"/>
    </row>
    <row r="52" spans="1:5" x14ac:dyDescent="0.2">
      <c r="A52" s="397" t="s">
        <v>1244</v>
      </c>
      <c r="B52" s="487" t="s">
        <v>1245</v>
      </c>
      <c r="C52" s="480">
        <v>401738.4</v>
      </c>
      <c r="D52" s="480">
        <v>0.17419999999999999</v>
      </c>
      <c r="E52" s="347"/>
    </row>
    <row r="53" spans="1:5" x14ac:dyDescent="0.2">
      <c r="A53" s="397" t="s">
        <v>1246</v>
      </c>
      <c r="B53" s="487" t="s">
        <v>1247</v>
      </c>
      <c r="C53" s="480">
        <v>66909.38</v>
      </c>
      <c r="D53" s="480">
        <v>2.9000000000000001E-2</v>
      </c>
      <c r="E53" s="347"/>
    </row>
    <row r="54" spans="1:5" x14ac:dyDescent="0.2">
      <c r="A54" s="397" t="s">
        <v>1248</v>
      </c>
      <c r="B54" s="487" t="s">
        <v>1249</v>
      </c>
      <c r="C54" s="480">
        <v>9809.5</v>
      </c>
      <c r="D54" s="480">
        <v>4.3E-3</v>
      </c>
      <c r="E54" s="347"/>
    </row>
    <row r="55" spans="1:5" x14ac:dyDescent="0.2">
      <c r="A55" s="397" t="s">
        <v>1250</v>
      </c>
      <c r="B55" s="487" t="s">
        <v>1251</v>
      </c>
      <c r="C55" s="480">
        <v>33765.629999999997</v>
      </c>
      <c r="D55" s="480">
        <v>1.46E-2</v>
      </c>
      <c r="E55" s="347"/>
    </row>
    <row r="56" spans="1:5" x14ac:dyDescent="0.2">
      <c r="A56" s="397" t="s">
        <v>1252</v>
      </c>
      <c r="B56" s="487" t="s">
        <v>1253</v>
      </c>
      <c r="C56" s="480">
        <v>22620</v>
      </c>
      <c r="D56" s="480">
        <v>9.7999999999999997E-3</v>
      </c>
      <c r="E56" s="347"/>
    </row>
    <row r="57" spans="1:5" x14ac:dyDescent="0.2">
      <c r="A57" s="397" t="s">
        <v>1254</v>
      </c>
      <c r="B57" s="487" t="s">
        <v>1255</v>
      </c>
      <c r="C57" s="480">
        <v>33293.35</v>
      </c>
      <c r="D57" s="480">
        <v>1.44E-2</v>
      </c>
      <c r="E57" s="347"/>
    </row>
    <row r="58" spans="1:5" x14ac:dyDescent="0.2">
      <c r="A58" s="397" t="s">
        <v>1256</v>
      </c>
      <c r="B58" s="487" t="s">
        <v>1257</v>
      </c>
      <c r="C58" s="480">
        <v>2296469.2200000002</v>
      </c>
      <c r="D58" s="480">
        <v>0.99550000000000005</v>
      </c>
      <c r="E58" s="347"/>
    </row>
    <row r="59" spans="1:5" x14ac:dyDescent="0.2">
      <c r="A59" s="397" t="s">
        <v>1258</v>
      </c>
      <c r="B59" s="487" t="s">
        <v>1259</v>
      </c>
      <c r="C59" s="480">
        <v>5202515.42</v>
      </c>
      <c r="D59" s="480">
        <v>2.2553999999999998</v>
      </c>
      <c r="E59" s="347"/>
    </row>
    <row r="60" spans="1:5" x14ac:dyDescent="0.2">
      <c r="A60" s="397" t="s">
        <v>1260</v>
      </c>
      <c r="B60" s="487" t="s">
        <v>1261</v>
      </c>
      <c r="C60" s="480">
        <v>717583.17</v>
      </c>
      <c r="D60" s="480">
        <v>0.31109999999999999</v>
      </c>
      <c r="E60" s="347"/>
    </row>
    <row r="61" spans="1:5" x14ac:dyDescent="0.2">
      <c r="A61" s="397" t="s">
        <v>1262</v>
      </c>
      <c r="B61" s="487" t="s">
        <v>1263</v>
      </c>
      <c r="C61" s="480">
        <v>2113189.64</v>
      </c>
      <c r="D61" s="480">
        <v>0.91610000000000003</v>
      </c>
      <c r="E61" s="347"/>
    </row>
    <row r="62" spans="1:5" x14ac:dyDescent="0.2">
      <c r="A62" s="397" t="s">
        <v>1264</v>
      </c>
      <c r="B62" s="487" t="s">
        <v>1265</v>
      </c>
      <c r="C62" s="480">
        <v>25305.63</v>
      </c>
      <c r="D62" s="480">
        <v>1.0999999999999999E-2</v>
      </c>
      <c r="E62" s="347"/>
    </row>
    <row r="63" spans="1:5" x14ac:dyDescent="0.2">
      <c r="A63" s="397" t="s">
        <v>1266</v>
      </c>
      <c r="B63" s="487" t="s">
        <v>1267</v>
      </c>
      <c r="C63" s="480">
        <v>37440.120000000003</v>
      </c>
      <c r="D63" s="480">
        <v>1.6199999999999999E-2</v>
      </c>
      <c r="E63" s="347"/>
    </row>
    <row r="64" spans="1:5" x14ac:dyDescent="0.2">
      <c r="A64" s="397" t="s">
        <v>1268</v>
      </c>
      <c r="B64" s="487" t="s">
        <v>1269</v>
      </c>
      <c r="C64" s="480">
        <v>12089.6</v>
      </c>
      <c r="D64" s="480">
        <v>5.1999999999999998E-3</v>
      </c>
      <c r="E64" s="347"/>
    </row>
    <row r="65" spans="1:5" x14ac:dyDescent="0.2">
      <c r="A65" s="397" t="s">
        <v>1270</v>
      </c>
      <c r="B65" s="487" t="s">
        <v>1271</v>
      </c>
      <c r="C65" s="480">
        <v>5923.24</v>
      </c>
      <c r="D65" s="480">
        <v>2.5999999999999999E-3</v>
      </c>
      <c r="E65" s="347"/>
    </row>
    <row r="66" spans="1:5" x14ac:dyDescent="0.2">
      <c r="A66" s="397" t="s">
        <v>1272</v>
      </c>
      <c r="B66" s="487" t="s">
        <v>1273</v>
      </c>
      <c r="C66" s="480">
        <v>4571.18</v>
      </c>
      <c r="D66" s="480">
        <v>2E-3</v>
      </c>
      <c r="E66" s="347"/>
    </row>
    <row r="67" spans="1:5" x14ac:dyDescent="0.2">
      <c r="A67" s="397" t="s">
        <v>1274</v>
      </c>
      <c r="B67" s="487" t="s">
        <v>1275</v>
      </c>
      <c r="C67" s="480">
        <v>849600.24</v>
      </c>
      <c r="D67" s="480">
        <v>0.36830000000000002</v>
      </c>
      <c r="E67" s="347"/>
    </row>
    <row r="68" spans="1:5" x14ac:dyDescent="0.2">
      <c r="A68" s="397" t="s">
        <v>1276</v>
      </c>
      <c r="B68" s="487" t="s">
        <v>1277</v>
      </c>
      <c r="C68" s="480">
        <v>42258.57</v>
      </c>
      <c r="D68" s="480">
        <v>1.83E-2</v>
      </c>
      <c r="E68" s="347"/>
    </row>
    <row r="69" spans="1:5" x14ac:dyDescent="0.2">
      <c r="A69" s="397" t="s">
        <v>1278</v>
      </c>
      <c r="B69" s="487" t="s">
        <v>1279</v>
      </c>
      <c r="C69" s="480">
        <v>13340.16</v>
      </c>
      <c r="D69" s="480">
        <v>5.7999999999999996E-3</v>
      </c>
      <c r="E69" s="347"/>
    </row>
    <row r="70" spans="1:5" x14ac:dyDescent="0.2">
      <c r="A70" s="397" t="s">
        <v>1280</v>
      </c>
      <c r="B70" s="487" t="s">
        <v>1281</v>
      </c>
      <c r="C70" s="480">
        <v>5341.04</v>
      </c>
      <c r="D70" s="480">
        <v>2.3E-3</v>
      </c>
      <c r="E70" s="347"/>
    </row>
    <row r="71" spans="1:5" x14ac:dyDescent="0.2">
      <c r="A71" s="397" t="s">
        <v>1282</v>
      </c>
      <c r="B71" s="487" t="s">
        <v>1283</v>
      </c>
      <c r="C71" s="480">
        <v>8982.75</v>
      </c>
      <c r="D71" s="480">
        <v>3.8999999999999998E-3</v>
      </c>
      <c r="E71" s="347"/>
    </row>
    <row r="72" spans="1:5" x14ac:dyDescent="0.2">
      <c r="A72" s="397" t="s">
        <v>1284</v>
      </c>
      <c r="B72" s="487" t="s">
        <v>1285</v>
      </c>
      <c r="C72" s="480">
        <v>1994546.15</v>
      </c>
      <c r="D72" s="480">
        <v>0.86470000000000002</v>
      </c>
      <c r="E72" s="347"/>
    </row>
    <row r="73" spans="1:5" x14ac:dyDescent="0.2">
      <c r="A73" s="397" t="s">
        <v>1286</v>
      </c>
      <c r="B73" s="487" t="s">
        <v>1287</v>
      </c>
      <c r="C73" s="480">
        <v>3556</v>
      </c>
      <c r="D73" s="480">
        <v>1.5E-3</v>
      </c>
      <c r="E73" s="347"/>
    </row>
    <row r="74" spans="1:5" x14ac:dyDescent="0.2">
      <c r="A74" s="397" t="s">
        <v>1288</v>
      </c>
      <c r="B74" s="487" t="s">
        <v>1289</v>
      </c>
      <c r="C74" s="480">
        <v>665635</v>
      </c>
      <c r="D74" s="480">
        <v>0.28860000000000002</v>
      </c>
      <c r="E74" s="347"/>
    </row>
    <row r="75" spans="1:5" x14ac:dyDescent="0.2">
      <c r="A75" s="397" t="s">
        <v>1290</v>
      </c>
      <c r="B75" s="487" t="s">
        <v>1291</v>
      </c>
      <c r="C75" s="480">
        <v>11934351</v>
      </c>
      <c r="D75" s="480">
        <v>5.1737000000000002</v>
      </c>
      <c r="E75" s="347"/>
    </row>
    <row r="76" spans="1:5" x14ac:dyDescent="0.2">
      <c r="A76" s="397" t="s">
        <v>1292</v>
      </c>
      <c r="B76" s="487" t="s">
        <v>1293</v>
      </c>
      <c r="C76" s="480">
        <v>516132.46</v>
      </c>
      <c r="D76" s="480">
        <v>0.22370000000000001</v>
      </c>
      <c r="E76" s="347"/>
    </row>
    <row r="77" spans="1:5" x14ac:dyDescent="0.2">
      <c r="A77" s="397" t="s">
        <v>1294</v>
      </c>
      <c r="B77" s="487" t="s">
        <v>1295</v>
      </c>
      <c r="C77" s="480">
        <v>323259.99</v>
      </c>
      <c r="D77" s="480">
        <v>0.1401</v>
      </c>
      <c r="E77" s="347"/>
    </row>
    <row r="78" spans="1:5" x14ac:dyDescent="0.2">
      <c r="A78" s="397" t="s">
        <v>1296</v>
      </c>
      <c r="B78" s="487" t="s">
        <v>1297</v>
      </c>
      <c r="C78" s="480">
        <v>208447.4</v>
      </c>
      <c r="D78" s="480">
        <v>9.0399999999999994E-2</v>
      </c>
      <c r="E78" s="347"/>
    </row>
    <row r="79" spans="1:5" x14ac:dyDescent="0.2">
      <c r="A79" s="397" t="s">
        <v>1298</v>
      </c>
      <c r="B79" s="487" t="s">
        <v>1299</v>
      </c>
      <c r="C79" s="480">
        <v>6129.96</v>
      </c>
      <c r="D79" s="480">
        <v>2.7000000000000001E-3</v>
      </c>
      <c r="E79" s="347"/>
    </row>
    <row r="80" spans="1:5" x14ac:dyDescent="0.2">
      <c r="A80" s="397" t="s">
        <v>1300</v>
      </c>
      <c r="B80" s="487" t="s">
        <v>1301</v>
      </c>
      <c r="C80" s="480">
        <v>27618.21</v>
      </c>
      <c r="D80" s="480">
        <v>1.2E-2</v>
      </c>
      <c r="E80" s="347"/>
    </row>
    <row r="81" spans="1:5" x14ac:dyDescent="0.2">
      <c r="A81" s="397" t="s">
        <v>1302</v>
      </c>
      <c r="B81" s="487" t="s">
        <v>1303</v>
      </c>
      <c r="C81" s="480">
        <v>139196</v>
      </c>
      <c r="D81" s="480">
        <v>6.0299999999999999E-2</v>
      </c>
      <c r="E81" s="347"/>
    </row>
    <row r="82" spans="1:5" x14ac:dyDescent="0.2">
      <c r="A82" s="397" t="s">
        <v>1304</v>
      </c>
      <c r="B82" s="487" t="s">
        <v>1305</v>
      </c>
      <c r="C82" s="480">
        <v>1200412</v>
      </c>
      <c r="D82" s="480">
        <v>0.52039999999999997</v>
      </c>
      <c r="E82" s="347"/>
    </row>
    <row r="83" spans="1:5" x14ac:dyDescent="0.2">
      <c r="A83" s="397" t="s">
        <v>1306</v>
      </c>
      <c r="B83" s="487" t="s">
        <v>1307</v>
      </c>
      <c r="C83" s="480">
        <v>1099743.6000000001</v>
      </c>
      <c r="D83" s="480">
        <v>0.4768</v>
      </c>
      <c r="E83" s="347"/>
    </row>
    <row r="84" spans="1:5" x14ac:dyDescent="0.2">
      <c r="A84" s="397" t="s">
        <v>1308</v>
      </c>
      <c r="B84" s="487" t="s">
        <v>1309</v>
      </c>
      <c r="C84" s="480">
        <v>154501.35999999999</v>
      </c>
      <c r="D84" s="480">
        <v>6.7000000000000004E-2</v>
      </c>
      <c r="E84" s="347"/>
    </row>
    <row r="85" spans="1:5" x14ac:dyDescent="0.2">
      <c r="A85" s="397" t="s">
        <v>1310</v>
      </c>
      <c r="B85" s="487" t="s">
        <v>1311</v>
      </c>
      <c r="C85" s="480">
        <v>74178.600000000006</v>
      </c>
      <c r="D85" s="480">
        <v>3.2199999999999999E-2</v>
      </c>
      <c r="E85" s="347"/>
    </row>
    <row r="86" spans="1:5" x14ac:dyDescent="0.2">
      <c r="A86" s="397" t="s">
        <v>1312</v>
      </c>
      <c r="B86" s="487" t="s">
        <v>1313</v>
      </c>
      <c r="C86" s="480">
        <v>225317.2</v>
      </c>
      <c r="D86" s="480">
        <v>9.7699999999999995E-2</v>
      </c>
      <c r="E86" s="347"/>
    </row>
    <row r="87" spans="1:5" x14ac:dyDescent="0.2">
      <c r="A87" s="397" t="s">
        <v>1314</v>
      </c>
      <c r="B87" s="487" t="s">
        <v>1315</v>
      </c>
      <c r="C87" s="480">
        <v>3788832</v>
      </c>
      <c r="D87" s="480">
        <v>1.6425000000000001</v>
      </c>
      <c r="E87" s="347"/>
    </row>
    <row r="88" spans="1:5" x14ac:dyDescent="0.2">
      <c r="A88" s="397" t="s">
        <v>1316</v>
      </c>
      <c r="B88" s="487" t="s">
        <v>1317</v>
      </c>
      <c r="C88" s="480">
        <v>1975240</v>
      </c>
      <c r="D88" s="480">
        <v>0.85629999999999995</v>
      </c>
      <c r="E88" s="347"/>
    </row>
    <row r="89" spans="1:5" x14ac:dyDescent="0.2">
      <c r="A89" s="397" t="s">
        <v>1318</v>
      </c>
      <c r="B89" s="487" t="s">
        <v>1319</v>
      </c>
      <c r="C89" s="480">
        <v>159000</v>
      </c>
      <c r="D89" s="480">
        <v>6.8900000000000003E-2</v>
      </c>
      <c r="E89" s="347"/>
    </row>
    <row r="90" spans="1:5" x14ac:dyDescent="0.2">
      <c r="A90" s="397" t="s">
        <v>1320</v>
      </c>
      <c r="B90" s="487" t="s">
        <v>1321</v>
      </c>
      <c r="C90" s="480">
        <v>544140.23</v>
      </c>
      <c r="D90" s="480">
        <v>0.2359</v>
      </c>
      <c r="E90" s="347"/>
    </row>
    <row r="91" spans="1:5" x14ac:dyDescent="0.2">
      <c r="A91" s="397" t="s">
        <v>1322</v>
      </c>
      <c r="B91" s="487" t="s">
        <v>1323</v>
      </c>
      <c r="C91" s="480">
        <v>1963111.78</v>
      </c>
      <c r="D91" s="480">
        <v>0.85099999999999998</v>
      </c>
      <c r="E91" s="347"/>
    </row>
    <row r="92" spans="1:5" x14ac:dyDescent="0.2">
      <c r="A92" s="397" t="s">
        <v>1324</v>
      </c>
      <c r="B92" s="487" t="s">
        <v>1325</v>
      </c>
      <c r="C92" s="480">
        <v>73875.11</v>
      </c>
      <c r="D92" s="480">
        <v>3.2000000000000001E-2</v>
      </c>
      <c r="E92" s="347"/>
    </row>
    <row r="93" spans="1:5" x14ac:dyDescent="0.2">
      <c r="A93" s="397" t="s">
        <v>1326</v>
      </c>
      <c r="B93" s="487" t="s">
        <v>1327</v>
      </c>
      <c r="C93" s="480">
        <v>671598.11</v>
      </c>
      <c r="D93" s="480">
        <v>0.29110000000000003</v>
      </c>
      <c r="E93" s="347"/>
    </row>
    <row r="94" spans="1:5" x14ac:dyDescent="0.2">
      <c r="A94" s="397" t="s">
        <v>1328</v>
      </c>
      <c r="B94" s="487" t="s">
        <v>1329</v>
      </c>
      <c r="C94" s="480">
        <v>139218.10999999999</v>
      </c>
      <c r="D94" s="480">
        <v>6.0400000000000002E-2</v>
      </c>
      <c r="E94" s="347"/>
    </row>
    <row r="95" spans="1:5" x14ac:dyDescent="0.2">
      <c r="A95" s="397" t="s">
        <v>1330</v>
      </c>
      <c r="B95" s="487" t="s">
        <v>1331</v>
      </c>
      <c r="C95" s="480">
        <v>41289.61</v>
      </c>
      <c r="D95" s="480">
        <v>1.7899999999999999E-2</v>
      </c>
      <c r="E95" s="347"/>
    </row>
    <row r="96" spans="1:5" x14ac:dyDescent="0.2">
      <c r="A96" s="397" t="s">
        <v>1332</v>
      </c>
      <c r="B96" s="487" t="s">
        <v>1333</v>
      </c>
      <c r="C96" s="480">
        <v>26100</v>
      </c>
      <c r="D96" s="480">
        <v>1.1299999999999999E-2</v>
      </c>
      <c r="E96" s="347"/>
    </row>
    <row r="97" spans="1:5" x14ac:dyDescent="0.2">
      <c r="A97" s="397" t="s">
        <v>1334</v>
      </c>
      <c r="B97" s="487" t="s">
        <v>1335</v>
      </c>
      <c r="C97" s="480">
        <v>45934.71</v>
      </c>
      <c r="D97" s="480">
        <v>1.9900000000000001E-2</v>
      </c>
      <c r="E97" s="347"/>
    </row>
    <row r="98" spans="1:5" x14ac:dyDescent="0.2">
      <c r="A98" s="397" t="s">
        <v>1336</v>
      </c>
      <c r="B98" s="487" t="s">
        <v>1337</v>
      </c>
      <c r="C98" s="480">
        <v>1185587.1599999999</v>
      </c>
      <c r="D98" s="480">
        <v>0.51400000000000001</v>
      </c>
      <c r="E98" s="347"/>
    </row>
    <row r="99" spans="1:5" x14ac:dyDescent="0.2">
      <c r="A99" s="397" t="s">
        <v>1338</v>
      </c>
      <c r="B99" s="487" t="s">
        <v>1339</v>
      </c>
      <c r="C99" s="480">
        <v>41760</v>
      </c>
      <c r="D99" s="480">
        <v>1.8100000000000002E-2</v>
      </c>
      <c r="E99" s="347"/>
    </row>
    <row r="100" spans="1:5" x14ac:dyDescent="0.2">
      <c r="A100" s="397" t="s">
        <v>1340</v>
      </c>
      <c r="B100" s="487" t="s">
        <v>1341</v>
      </c>
      <c r="C100" s="480">
        <v>12826.45</v>
      </c>
      <c r="D100" s="480">
        <v>5.5999999999999999E-3</v>
      </c>
      <c r="E100" s="347"/>
    </row>
    <row r="101" spans="1:5" x14ac:dyDescent="0.2">
      <c r="A101" s="397" t="s">
        <v>1342</v>
      </c>
      <c r="B101" s="487" t="s">
        <v>1343</v>
      </c>
      <c r="C101" s="480">
        <v>143658.66</v>
      </c>
      <c r="D101" s="480">
        <v>6.2300000000000001E-2</v>
      </c>
      <c r="E101" s="347"/>
    </row>
    <row r="102" spans="1:5" x14ac:dyDescent="0.2">
      <c r="A102" s="397" t="s">
        <v>1344</v>
      </c>
      <c r="B102" s="487" t="s">
        <v>1345</v>
      </c>
      <c r="C102" s="480">
        <v>20000</v>
      </c>
      <c r="D102" s="480">
        <v>8.6999999999999994E-3</v>
      </c>
      <c r="E102" s="347"/>
    </row>
    <row r="103" spans="1:5" x14ac:dyDescent="0.2">
      <c r="A103" s="397" t="s">
        <v>1346</v>
      </c>
      <c r="B103" s="487" t="s">
        <v>1347</v>
      </c>
      <c r="C103" s="480">
        <v>472783.58</v>
      </c>
      <c r="D103" s="480">
        <v>0.20499999999999999</v>
      </c>
      <c r="E103" s="347"/>
    </row>
    <row r="104" spans="1:5" x14ac:dyDescent="0.2">
      <c r="A104" s="397" t="s">
        <v>1348</v>
      </c>
      <c r="B104" s="487" t="s">
        <v>1349</v>
      </c>
      <c r="C104" s="480">
        <v>486597.56</v>
      </c>
      <c r="D104" s="480">
        <v>0.2109</v>
      </c>
      <c r="E104" s="347"/>
    </row>
    <row r="105" spans="1:5" x14ac:dyDescent="0.2">
      <c r="A105" s="397" t="s">
        <v>1350</v>
      </c>
      <c r="B105" s="487" t="s">
        <v>1351</v>
      </c>
      <c r="C105" s="480">
        <v>4640</v>
      </c>
      <c r="D105" s="480">
        <v>2E-3</v>
      </c>
      <c r="E105" s="347"/>
    </row>
    <row r="106" spans="1:5" x14ac:dyDescent="0.2">
      <c r="A106" s="397" t="s">
        <v>1352</v>
      </c>
      <c r="B106" s="487" t="s">
        <v>1353</v>
      </c>
      <c r="C106" s="480">
        <v>12668</v>
      </c>
      <c r="D106" s="480">
        <v>5.4999999999999997E-3</v>
      </c>
      <c r="E106" s="347"/>
    </row>
    <row r="107" spans="1:5" x14ac:dyDescent="0.2">
      <c r="A107" s="397" t="s">
        <v>1354</v>
      </c>
      <c r="B107" s="487" t="s">
        <v>1355</v>
      </c>
      <c r="C107" s="480">
        <v>9156</v>
      </c>
      <c r="D107" s="480">
        <v>4.0000000000000001E-3</v>
      </c>
      <c r="E107" s="347"/>
    </row>
    <row r="108" spans="1:5" x14ac:dyDescent="0.2">
      <c r="A108" s="397" t="s">
        <v>1356</v>
      </c>
      <c r="B108" s="487" t="s">
        <v>1357</v>
      </c>
      <c r="C108" s="480">
        <v>199492.91</v>
      </c>
      <c r="D108" s="480">
        <v>8.6499999999999994E-2</v>
      </c>
      <c r="E108" s="469"/>
    </row>
    <row r="109" spans="1:5" x14ac:dyDescent="0.2">
      <c r="A109" s="397" t="s">
        <v>1358</v>
      </c>
      <c r="B109" s="487" t="s">
        <v>1359</v>
      </c>
      <c r="C109" s="480">
        <v>171929.94</v>
      </c>
      <c r="D109" s="480">
        <v>7.4499999999999997E-2</v>
      </c>
      <c r="E109" s="469"/>
    </row>
    <row r="110" spans="1:5" x14ac:dyDescent="0.2">
      <c r="A110" s="397" t="s">
        <v>1360</v>
      </c>
      <c r="B110" s="487" t="s">
        <v>1361</v>
      </c>
      <c r="C110" s="480">
        <v>42780.800000000003</v>
      </c>
      <c r="D110" s="480">
        <v>1.8499999999999999E-2</v>
      </c>
      <c r="E110" s="469"/>
    </row>
    <row r="111" spans="1:5" x14ac:dyDescent="0.2">
      <c r="A111" s="397" t="s">
        <v>1362</v>
      </c>
      <c r="B111" s="487" t="s">
        <v>1363</v>
      </c>
      <c r="C111" s="480">
        <v>3469122.19</v>
      </c>
      <c r="D111" s="480">
        <v>1.5039</v>
      </c>
      <c r="E111" s="469"/>
    </row>
    <row r="112" spans="1:5" x14ac:dyDescent="0.2">
      <c r="A112" s="397" t="s">
        <v>1364</v>
      </c>
      <c r="B112" s="487" t="s">
        <v>1365</v>
      </c>
      <c r="C112" s="480">
        <v>21747.89</v>
      </c>
      <c r="D112" s="480">
        <v>9.4000000000000004E-3</v>
      </c>
      <c r="E112" s="469"/>
    </row>
    <row r="113" spans="1:5" x14ac:dyDescent="0.2">
      <c r="A113" s="397" t="s">
        <v>1366</v>
      </c>
      <c r="B113" s="487" t="s">
        <v>1367</v>
      </c>
      <c r="C113" s="480">
        <v>56910.85</v>
      </c>
      <c r="D113" s="480">
        <v>2.47E-2</v>
      </c>
      <c r="E113" s="469"/>
    </row>
    <row r="114" spans="1:5" x14ac:dyDescent="0.2">
      <c r="A114" s="397" t="s">
        <v>1368</v>
      </c>
      <c r="B114" s="487" t="s">
        <v>1369</v>
      </c>
      <c r="C114" s="480">
        <v>83738</v>
      </c>
      <c r="D114" s="480">
        <v>3.6299999999999999E-2</v>
      </c>
      <c r="E114" s="469"/>
    </row>
    <row r="115" spans="1:5" x14ac:dyDescent="0.2">
      <c r="A115" s="397" t="s">
        <v>1370</v>
      </c>
      <c r="B115" s="487" t="s">
        <v>1371</v>
      </c>
      <c r="C115" s="480">
        <v>1667786.64</v>
      </c>
      <c r="D115" s="480">
        <v>0.72299999999999998</v>
      </c>
      <c r="E115" s="469"/>
    </row>
    <row r="116" spans="1:5" x14ac:dyDescent="0.2">
      <c r="A116" s="397" t="s">
        <v>1372</v>
      </c>
      <c r="B116" s="487" t="s">
        <v>1373</v>
      </c>
      <c r="C116" s="480">
        <v>599.99</v>
      </c>
      <c r="D116" s="480">
        <v>2.9999999999999997E-4</v>
      </c>
      <c r="E116" s="469"/>
    </row>
    <row r="117" spans="1:5" x14ac:dyDescent="0.2">
      <c r="A117" s="397" t="s">
        <v>1374</v>
      </c>
      <c r="B117" s="487" t="s">
        <v>1375</v>
      </c>
      <c r="C117" s="480">
        <v>1102525.79</v>
      </c>
      <c r="D117" s="480">
        <v>0.47799999999999998</v>
      </c>
      <c r="E117" s="469"/>
    </row>
    <row r="118" spans="1:5" x14ac:dyDescent="0.2">
      <c r="A118" s="397" t="s">
        <v>1376</v>
      </c>
      <c r="B118" s="487" t="s">
        <v>1377</v>
      </c>
      <c r="C118" s="480">
        <v>10651830.18</v>
      </c>
      <c r="D118" s="480">
        <v>4.6177000000000001</v>
      </c>
      <c r="E118" s="469"/>
    </row>
    <row r="119" spans="1:5" x14ac:dyDescent="0.2">
      <c r="A119" s="397" t="s">
        <v>1378</v>
      </c>
      <c r="B119" s="487" t="s">
        <v>1379</v>
      </c>
      <c r="C119" s="480">
        <v>1786691.46</v>
      </c>
      <c r="D119" s="480">
        <v>0.77459999999999996</v>
      </c>
      <c r="E119" s="469"/>
    </row>
    <row r="120" spans="1:5" x14ac:dyDescent="0.2">
      <c r="A120" s="397" t="s">
        <v>1380</v>
      </c>
      <c r="B120" s="487" t="s">
        <v>1381</v>
      </c>
      <c r="C120" s="480">
        <v>264915</v>
      </c>
      <c r="D120" s="480">
        <v>0.1148</v>
      </c>
      <c r="E120" s="469"/>
    </row>
    <row r="121" spans="1:5" x14ac:dyDescent="0.2">
      <c r="A121" s="397" t="s">
        <v>1382</v>
      </c>
      <c r="B121" s="487" t="s">
        <v>1383</v>
      </c>
      <c r="C121" s="480">
        <v>219725</v>
      </c>
      <c r="D121" s="480">
        <v>9.5299999999999996E-2</v>
      </c>
      <c r="E121" s="469"/>
    </row>
    <row r="122" spans="1:5" x14ac:dyDescent="0.2">
      <c r="A122" s="397" t="s">
        <v>1384</v>
      </c>
      <c r="B122" s="487" t="s">
        <v>1385</v>
      </c>
      <c r="C122" s="480">
        <v>4845063.55</v>
      </c>
      <c r="D122" s="480">
        <v>2.1004</v>
      </c>
      <c r="E122" s="469"/>
    </row>
    <row r="123" spans="1:5" x14ac:dyDescent="0.2">
      <c r="A123" s="397" t="s">
        <v>1386</v>
      </c>
      <c r="B123" s="487" t="s">
        <v>1387</v>
      </c>
      <c r="C123" s="480">
        <v>10271702.210000001</v>
      </c>
      <c r="D123" s="480">
        <v>4.4528999999999996</v>
      </c>
      <c r="E123" s="469"/>
    </row>
    <row r="124" spans="1:5" x14ac:dyDescent="0.2">
      <c r="A124" s="397" t="s">
        <v>1388</v>
      </c>
      <c r="B124" s="487" t="s">
        <v>1389</v>
      </c>
      <c r="C124" s="480">
        <v>96892</v>
      </c>
      <c r="D124" s="480">
        <v>4.2000000000000003E-2</v>
      </c>
      <c r="E124" s="469"/>
    </row>
    <row r="125" spans="1:5" x14ac:dyDescent="0.2">
      <c r="A125" s="397" t="s">
        <v>1390</v>
      </c>
      <c r="B125" s="487" t="s">
        <v>1391</v>
      </c>
      <c r="C125" s="480">
        <v>72925.03</v>
      </c>
      <c r="D125" s="480">
        <v>3.1600000000000003E-2</v>
      </c>
      <c r="E125" s="469"/>
    </row>
    <row r="126" spans="1:5" x14ac:dyDescent="0.2">
      <c r="A126" s="397" t="s">
        <v>1392</v>
      </c>
      <c r="B126" s="487" t="s">
        <v>1393</v>
      </c>
      <c r="C126" s="480">
        <v>476159.43</v>
      </c>
      <c r="D126" s="480">
        <v>0.2064</v>
      </c>
      <c r="E126" s="469"/>
    </row>
    <row r="127" spans="1:5" x14ac:dyDescent="0.2">
      <c r="A127" s="397" t="s">
        <v>1394</v>
      </c>
      <c r="B127" s="487" t="s">
        <v>1395</v>
      </c>
      <c r="C127" s="480">
        <v>7150000</v>
      </c>
      <c r="D127" s="480">
        <v>3.0996000000000001</v>
      </c>
      <c r="E127" s="469"/>
    </row>
    <row r="128" spans="1:5" x14ac:dyDescent="0.2">
      <c r="A128" s="397" t="s">
        <v>1396</v>
      </c>
      <c r="B128" s="487" t="s">
        <v>1397</v>
      </c>
      <c r="C128" s="480">
        <v>757652.19</v>
      </c>
      <c r="D128" s="480">
        <v>0.32850000000000001</v>
      </c>
      <c r="E128" s="469"/>
    </row>
    <row r="129" spans="1:5" x14ac:dyDescent="0.2">
      <c r="A129" s="397" t="s">
        <v>1398</v>
      </c>
      <c r="B129" s="487" t="s">
        <v>1399</v>
      </c>
      <c r="C129" s="480">
        <v>120874.76</v>
      </c>
      <c r="D129" s="480">
        <v>5.2400000000000002E-2</v>
      </c>
      <c r="E129" s="469"/>
    </row>
    <row r="130" spans="1:5" x14ac:dyDescent="0.2">
      <c r="A130" s="397" t="s">
        <v>1400</v>
      </c>
      <c r="B130" s="487" t="s">
        <v>1401</v>
      </c>
      <c r="C130" s="480">
        <v>164585.1</v>
      </c>
      <c r="D130" s="480">
        <v>7.1300000000000002E-2</v>
      </c>
      <c r="E130" s="469"/>
    </row>
    <row r="131" spans="1:5" x14ac:dyDescent="0.2">
      <c r="A131" s="397" t="s">
        <v>1402</v>
      </c>
      <c r="B131" s="487" t="s">
        <v>1403</v>
      </c>
      <c r="C131" s="480">
        <v>8127.1</v>
      </c>
      <c r="D131" s="480">
        <v>3.5000000000000001E-3</v>
      </c>
      <c r="E131" s="469"/>
    </row>
    <row r="132" spans="1:5" x14ac:dyDescent="0.2">
      <c r="A132" s="397" t="s">
        <v>1404</v>
      </c>
      <c r="B132" s="487" t="s">
        <v>1405</v>
      </c>
      <c r="C132" s="480">
        <v>976976.23</v>
      </c>
      <c r="D132" s="480">
        <v>0.42349999999999999</v>
      </c>
      <c r="E132" s="469"/>
    </row>
    <row r="133" spans="1:5" x14ac:dyDescent="0.2">
      <c r="A133" s="397" t="s">
        <v>1406</v>
      </c>
      <c r="B133" s="487" t="s">
        <v>1407</v>
      </c>
      <c r="C133" s="480">
        <v>69588.179999999993</v>
      </c>
      <c r="D133" s="480">
        <v>3.0200000000000001E-2</v>
      </c>
      <c r="E133" s="469"/>
    </row>
    <row r="134" spans="1:5" x14ac:dyDescent="0.2">
      <c r="A134" s="397" t="s">
        <v>1408</v>
      </c>
      <c r="B134" s="487" t="s">
        <v>1409</v>
      </c>
      <c r="C134" s="480">
        <v>39057.4</v>
      </c>
      <c r="D134" s="480">
        <v>1.6899999999999998E-2</v>
      </c>
      <c r="E134" s="469"/>
    </row>
    <row r="135" spans="1:5" x14ac:dyDescent="0.2">
      <c r="A135" s="397" t="s">
        <v>1410</v>
      </c>
      <c r="B135" s="487" t="s">
        <v>1411</v>
      </c>
      <c r="C135" s="480">
        <v>104444.98</v>
      </c>
      <c r="D135" s="480">
        <v>4.53E-2</v>
      </c>
      <c r="E135" s="469"/>
    </row>
    <row r="136" spans="1:5" x14ac:dyDescent="0.2">
      <c r="A136" s="397" t="s">
        <v>1412</v>
      </c>
      <c r="B136" s="487" t="s">
        <v>1413</v>
      </c>
      <c r="C136" s="480">
        <v>26684.94</v>
      </c>
      <c r="D136" s="480">
        <v>1.1599999999999999E-2</v>
      </c>
      <c r="E136" s="469"/>
    </row>
    <row r="137" spans="1:5" x14ac:dyDescent="0.2">
      <c r="A137" s="397" t="s">
        <v>1414</v>
      </c>
      <c r="B137" s="487" t="s">
        <v>1415</v>
      </c>
      <c r="C137" s="480">
        <v>13849.09</v>
      </c>
      <c r="D137" s="480">
        <v>6.0000000000000001E-3</v>
      </c>
      <c r="E137" s="469"/>
    </row>
    <row r="138" spans="1:5" x14ac:dyDescent="0.2">
      <c r="A138" s="397" t="s">
        <v>1416</v>
      </c>
      <c r="B138" s="487" t="s">
        <v>1417</v>
      </c>
      <c r="C138" s="480">
        <v>5191246.2</v>
      </c>
      <c r="D138" s="480">
        <v>2.2505000000000002</v>
      </c>
      <c r="E138" s="469"/>
    </row>
    <row r="139" spans="1:5" x14ac:dyDescent="0.2">
      <c r="A139" s="397" t="s">
        <v>1418</v>
      </c>
      <c r="B139" s="487" t="s">
        <v>1419</v>
      </c>
      <c r="C139" s="480">
        <v>253359.3</v>
      </c>
      <c r="D139" s="480">
        <v>0.10979999999999999</v>
      </c>
      <c r="E139" s="469"/>
    </row>
    <row r="140" spans="1:5" x14ac:dyDescent="0.2">
      <c r="A140" s="397" t="s">
        <v>1420</v>
      </c>
      <c r="B140" s="487" t="s">
        <v>1421</v>
      </c>
      <c r="C140" s="480">
        <v>230671.81</v>
      </c>
      <c r="D140" s="480">
        <v>0.1</v>
      </c>
      <c r="E140" s="469"/>
    </row>
    <row r="141" spans="1:5" x14ac:dyDescent="0.2">
      <c r="A141" s="397" t="s">
        <v>1422</v>
      </c>
      <c r="B141" s="487" t="s">
        <v>1423</v>
      </c>
      <c r="C141" s="480">
        <v>25669.57</v>
      </c>
      <c r="D141" s="480">
        <v>1.11E-2</v>
      </c>
      <c r="E141" s="469"/>
    </row>
    <row r="142" spans="1:5" x14ac:dyDescent="0.2">
      <c r="A142" s="397" t="s">
        <v>1424</v>
      </c>
      <c r="B142" s="487" t="s">
        <v>1425</v>
      </c>
      <c r="C142" s="480">
        <v>340.93</v>
      </c>
      <c r="D142" s="480">
        <v>1E-4</v>
      </c>
      <c r="E142" s="469"/>
    </row>
    <row r="143" spans="1:5" x14ac:dyDescent="0.2">
      <c r="A143" s="397" t="s">
        <v>1426</v>
      </c>
      <c r="B143" s="487" t="s">
        <v>1427</v>
      </c>
      <c r="C143" s="480">
        <v>1001069.04</v>
      </c>
      <c r="D143" s="480">
        <v>0.434</v>
      </c>
      <c r="E143" s="469"/>
    </row>
    <row r="144" spans="1:5" x14ac:dyDescent="0.2">
      <c r="A144" s="397" t="s">
        <v>1428</v>
      </c>
      <c r="B144" s="487" t="s">
        <v>1429</v>
      </c>
      <c r="C144" s="480">
        <v>24041.98</v>
      </c>
      <c r="D144" s="480">
        <v>1.04E-2</v>
      </c>
      <c r="E144" s="469"/>
    </row>
    <row r="145" spans="1:5" x14ac:dyDescent="0.2">
      <c r="A145" s="397" t="s">
        <v>1430</v>
      </c>
      <c r="B145" s="487" t="s">
        <v>1431</v>
      </c>
      <c r="C145" s="480">
        <v>149154.6</v>
      </c>
      <c r="D145" s="480">
        <v>6.4699999999999994E-2</v>
      </c>
      <c r="E145" s="469"/>
    </row>
    <row r="146" spans="1:5" x14ac:dyDescent="0.2">
      <c r="A146" s="397" t="s">
        <v>1432</v>
      </c>
      <c r="B146" s="487" t="s">
        <v>1433</v>
      </c>
      <c r="C146" s="480">
        <v>263.33</v>
      </c>
      <c r="D146" s="480">
        <v>1E-4</v>
      </c>
      <c r="E146" s="469"/>
    </row>
    <row r="147" spans="1:5" x14ac:dyDescent="0.2">
      <c r="A147" s="397" t="s">
        <v>1434</v>
      </c>
      <c r="B147" s="487" t="s">
        <v>1435</v>
      </c>
      <c r="C147" s="480">
        <v>7497.02</v>
      </c>
      <c r="D147" s="480">
        <v>3.3E-3</v>
      </c>
      <c r="E147" s="469"/>
    </row>
    <row r="148" spans="1:5" x14ac:dyDescent="0.2">
      <c r="A148" s="397" t="s">
        <v>1436</v>
      </c>
      <c r="B148" s="487" t="s">
        <v>1437</v>
      </c>
      <c r="C148" s="480">
        <v>92424.15</v>
      </c>
      <c r="D148" s="480">
        <v>4.0099999999999997E-2</v>
      </c>
      <c r="E148" s="469"/>
    </row>
    <row r="149" spans="1:5" x14ac:dyDescent="0.2">
      <c r="A149" s="397" t="s">
        <v>1438</v>
      </c>
      <c r="B149" s="487" t="s">
        <v>1439</v>
      </c>
      <c r="C149" s="480">
        <v>42375.51</v>
      </c>
      <c r="D149" s="480">
        <v>1.84E-2</v>
      </c>
      <c r="E149" s="469"/>
    </row>
    <row r="150" spans="1:5" x14ac:dyDescent="0.2">
      <c r="A150" s="397" t="s">
        <v>1440</v>
      </c>
      <c r="B150" s="487" t="s">
        <v>1441</v>
      </c>
      <c r="C150" s="480">
        <v>64604</v>
      </c>
      <c r="D150" s="480">
        <v>2.8000000000000001E-2</v>
      </c>
      <c r="E150" s="469"/>
    </row>
    <row r="151" spans="1:5" x14ac:dyDescent="0.2">
      <c r="A151" s="397" t="s">
        <v>1442</v>
      </c>
      <c r="B151" s="487" t="s">
        <v>1443</v>
      </c>
      <c r="C151" s="480">
        <v>400</v>
      </c>
      <c r="D151" s="480">
        <v>2.0000000000000001E-4</v>
      </c>
      <c r="E151" s="469"/>
    </row>
    <row r="152" spans="1:5" x14ac:dyDescent="0.2">
      <c r="A152" s="397" t="s">
        <v>1444</v>
      </c>
      <c r="B152" s="487" t="s">
        <v>1445</v>
      </c>
      <c r="C152" s="480">
        <v>12909.41</v>
      </c>
      <c r="D152" s="480">
        <v>5.5999999999999999E-3</v>
      </c>
      <c r="E152" s="469"/>
    </row>
    <row r="153" spans="1:5" x14ac:dyDescent="0.2">
      <c r="A153" s="397" t="s">
        <v>1446</v>
      </c>
      <c r="B153" s="487" t="s">
        <v>1447</v>
      </c>
      <c r="C153" s="480">
        <v>31029228.18</v>
      </c>
      <c r="D153" s="480">
        <v>13.451599999999999</v>
      </c>
      <c r="E153" s="469"/>
    </row>
    <row r="154" spans="1:5" x14ac:dyDescent="0.2">
      <c r="A154" s="253"/>
      <c r="B154" s="253" t="s">
        <v>360</v>
      </c>
      <c r="C154" s="252">
        <f>SUM(C8:C153)</f>
        <v>230673881.71000004</v>
      </c>
      <c r="D154" s="346">
        <v>1</v>
      </c>
      <c r="E154" s="309"/>
    </row>
    <row r="155" spans="1:5" x14ac:dyDescent="0.2">
      <c r="A155" s="345"/>
      <c r="B155" s="345"/>
      <c r="C155" s="344"/>
      <c r="D155" s="343"/>
      <c r="E155" s="34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91" t="s">
        <v>143</v>
      </c>
      <c r="B2" s="492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C1" zoomScaleNormal="100" zoomScaleSheetLayoutView="100" workbookViewId="0">
      <selection activeCell="C8" sqref="C8:E1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56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368</v>
      </c>
      <c r="B5" s="217"/>
      <c r="C5" s="13"/>
      <c r="D5" s="13"/>
      <c r="E5" s="13"/>
      <c r="G5" s="190" t="s">
        <v>367</v>
      </c>
    </row>
    <row r="6" spans="1:7" s="24" customFormat="1" x14ac:dyDescent="0.2">
      <c r="A6" s="278"/>
      <c r="B6" s="278"/>
      <c r="C6" s="23"/>
      <c r="D6" s="333"/>
      <c r="E6" s="333"/>
    </row>
    <row r="7" spans="1:7" ht="15" customHeight="1" x14ac:dyDescent="0.2">
      <c r="A7" s="228" t="s">
        <v>45</v>
      </c>
      <c r="B7" s="227" t="s">
        <v>46</v>
      </c>
      <c r="C7" s="290" t="s">
        <v>47</v>
      </c>
      <c r="D7" s="290" t="s">
        <v>48</v>
      </c>
      <c r="E7" s="355" t="s">
        <v>366</v>
      </c>
      <c r="F7" s="313" t="s">
        <v>241</v>
      </c>
      <c r="G7" s="313" t="s">
        <v>338</v>
      </c>
    </row>
    <row r="8" spans="1:7" x14ac:dyDescent="0.2">
      <c r="A8" s="455" t="s">
        <v>785</v>
      </c>
      <c r="B8" s="238" t="s">
        <v>786</v>
      </c>
      <c r="C8" s="254">
        <v>-154274652.55000001</v>
      </c>
      <c r="D8" s="480">
        <v>-154274652.55000001</v>
      </c>
      <c r="E8" s="481">
        <v>0</v>
      </c>
      <c r="F8" s="312"/>
      <c r="G8" s="284"/>
    </row>
    <row r="9" spans="1:7" x14ac:dyDescent="0.2">
      <c r="A9" s="455" t="s">
        <v>787</v>
      </c>
      <c r="B9" s="238" t="s">
        <v>788</v>
      </c>
      <c r="C9" s="254">
        <v>770477.79</v>
      </c>
      <c r="D9" s="481">
        <v>0</v>
      </c>
      <c r="E9" s="480">
        <v>-770477.79</v>
      </c>
      <c r="F9" s="254"/>
      <c r="G9" s="284"/>
    </row>
    <row r="10" spans="1:7" x14ac:dyDescent="0.2">
      <c r="A10" s="455" t="s">
        <v>789</v>
      </c>
      <c r="B10" s="238" t="s">
        <v>790</v>
      </c>
      <c r="C10" s="254">
        <v>-3922974.6</v>
      </c>
      <c r="D10" s="480">
        <v>-4703587.54</v>
      </c>
      <c r="E10" s="480">
        <v>-780612.94</v>
      </c>
      <c r="F10" s="284"/>
      <c r="G10" s="284"/>
    </row>
    <row r="11" spans="1:7" x14ac:dyDescent="0.2">
      <c r="A11" s="238"/>
      <c r="B11" s="238"/>
      <c r="C11" s="254"/>
      <c r="D11" s="254"/>
      <c r="E11" s="254"/>
      <c r="F11" s="284"/>
      <c r="G11" s="284"/>
    </row>
    <row r="12" spans="1:7" x14ac:dyDescent="0.2">
      <c r="A12" s="238"/>
      <c r="B12" s="238"/>
      <c r="C12" s="254"/>
      <c r="D12" s="254"/>
      <c r="E12" s="254"/>
      <c r="F12" s="284"/>
      <c r="G12" s="284"/>
    </row>
    <row r="13" spans="1:7" x14ac:dyDescent="0.2">
      <c r="A13" s="238"/>
      <c r="B13" s="238"/>
      <c r="C13" s="254"/>
      <c r="D13" s="254"/>
      <c r="E13" s="254"/>
      <c r="F13" s="284"/>
      <c r="G13" s="284"/>
    </row>
    <row r="14" spans="1:7" x14ac:dyDescent="0.2">
      <c r="A14" s="281"/>
      <c r="B14" s="253" t="s">
        <v>365</v>
      </c>
      <c r="C14" s="239">
        <f>SUM(C8:C13)</f>
        <v>-157427149.36000001</v>
      </c>
      <c r="D14" s="239">
        <f>SUM(D8:D13)</f>
        <v>-158978240.09</v>
      </c>
      <c r="E14" s="219">
        <f>SUM(E8:E13)</f>
        <v>-1551090.73</v>
      </c>
      <c r="F14" s="354"/>
      <c r="G14" s="354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91" t="s">
        <v>143</v>
      </c>
      <c r="B2" s="492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C57" zoomScaleNormal="100" zoomScaleSheetLayoutView="100" workbookViewId="0">
      <selection activeCell="A8" sqref="A8:F6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371</v>
      </c>
      <c r="B5" s="217"/>
      <c r="C5" s="13"/>
      <c r="D5" s="13"/>
      <c r="E5" s="13"/>
      <c r="F5" s="190" t="s">
        <v>370</v>
      </c>
    </row>
    <row r="6" spans="1:6" s="24" customFormat="1" x14ac:dyDescent="0.2">
      <c r="A6" s="278"/>
      <c r="B6" s="278"/>
      <c r="C6" s="23"/>
      <c r="D6" s="333"/>
      <c r="E6" s="333"/>
    </row>
    <row r="7" spans="1:6" ht="15" customHeight="1" x14ac:dyDescent="0.2">
      <c r="A7" s="228" t="s">
        <v>45</v>
      </c>
      <c r="B7" s="227" t="s">
        <v>46</v>
      </c>
      <c r="C7" s="290" t="s">
        <v>47</v>
      </c>
      <c r="D7" s="290" t="s">
        <v>48</v>
      </c>
      <c r="E7" s="355" t="s">
        <v>366</v>
      </c>
      <c r="F7" s="355" t="s">
        <v>338</v>
      </c>
    </row>
    <row r="8" spans="1:6" x14ac:dyDescent="0.2">
      <c r="A8" s="238" t="s">
        <v>791</v>
      </c>
      <c r="B8" s="238" t="s">
        <v>793</v>
      </c>
      <c r="C8" s="480">
        <v>-67130302.930000007</v>
      </c>
      <c r="D8" s="480">
        <v>-35679944.149999999</v>
      </c>
      <c r="E8" s="480">
        <v>31450358.780000001</v>
      </c>
      <c r="F8" s="357"/>
    </row>
    <row r="9" spans="1:6" x14ac:dyDescent="0.2">
      <c r="A9" s="238" t="s">
        <v>791</v>
      </c>
      <c r="B9" s="238" t="s">
        <v>792</v>
      </c>
      <c r="C9" s="480">
        <v>-87532424.939999998</v>
      </c>
      <c r="D9" s="480">
        <v>-124717988.06999999</v>
      </c>
      <c r="E9" s="480">
        <v>-37185563.130000003</v>
      </c>
      <c r="F9" s="357"/>
    </row>
    <row r="10" spans="1:6" x14ac:dyDescent="0.2">
      <c r="A10" s="487" t="s">
        <v>1448</v>
      </c>
      <c r="B10" s="487" t="s">
        <v>1449</v>
      </c>
      <c r="C10" s="480">
        <v>25460194.609999999</v>
      </c>
      <c r="D10" s="480">
        <v>25487704.280000001</v>
      </c>
      <c r="E10" s="480">
        <v>27509.67</v>
      </c>
      <c r="F10" s="357"/>
    </row>
    <row r="11" spans="1:6" x14ac:dyDescent="0.2">
      <c r="A11" s="487" t="s">
        <v>1450</v>
      </c>
      <c r="B11" s="487" t="s">
        <v>1451</v>
      </c>
      <c r="C11" s="480">
        <v>-642719.92000000004</v>
      </c>
      <c r="D11" s="480">
        <v>-642719.92000000004</v>
      </c>
      <c r="E11" s="481">
        <v>0</v>
      </c>
      <c r="F11" s="357"/>
    </row>
    <row r="12" spans="1:6" x14ac:dyDescent="0.2">
      <c r="A12" s="487" t="s">
        <v>1452</v>
      </c>
      <c r="B12" s="487" t="s">
        <v>1453</v>
      </c>
      <c r="C12" s="480">
        <v>-11760.29</v>
      </c>
      <c r="D12" s="480">
        <v>-11760.29</v>
      </c>
      <c r="E12" s="481">
        <v>0</v>
      </c>
      <c r="F12" s="357"/>
    </row>
    <row r="13" spans="1:6" x14ac:dyDescent="0.2">
      <c r="A13" s="487" t="s">
        <v>1454</v>
      </c>
      <c r="B13" s="487" t="s">
        <v>1455</v>
      </c>
      <c r="C13" s="480">
        <v>6157764.8799999999</v>
      </c>
      <c r="D13" s="480">
        <v>6294648.1399999997</v>
      </c>
      <c r="E13" s="480">
        <v>136883.26</v>
      </c>
      <c r="F13" s="357"/>
    </row>
    <row r="14" spans="1:6" x14ac:dyDescent="0.2">
      <c r="A14" s="487" t="s">
        <v>1456</v>
      </c>
      <c r="B14" s="487" t="s">
        <v>1457</v>
      </c>
      <c r="C14" s="480">
        <v>-20247897.059999999</v>
      </c>
      <c r="D14" s="480">
        <v>-20166457.800000001</v>
      </c>
      <c r="E14" s="480">
        <v>81439.259999999995</v>
      </c>
      <c r="F14" s="357"/>
    </row>
    <row r="15" spans="1:6" x14ac:dyDescent="0.2">
      <c r="A15" s="487" t="s">
        <v>1458</v>
      </c>
      <c r="B15" s="487" t="s">
        <v>1459</v>
      </c>
      <c r="C15" s="480">
        <v>24714491.379999999</v>
      </c>
      <c r="D15" s="480">
        <v>25241907.460000001</v>
      </c>
      <c r="E15" s="480">
        <v>527416.07999999996</v>
      </c>
      <c r="F15" s="357"/>
    </row>
    <row r="16" spans="1:6" x14ac:dyDescent="0.2">
      <c r="A16" s="487" t="s">
        <v>1460</v>
      </c>
      <c r="B16" s="487" t="s">
        <v>1461</v>
      </c>
      <c r="C16" s="480">
        <v>23970705.030000001</v>
      </c>
      <c r="D16" s="480">
        <v>25438513.460000001</v>
      </c>
      <c r="E16" s="480">
        <v>1467808.43</v>
      </c>
      <c r="F16" s="357"/>
    </row>
    <row r="17" spans="1:6" x14ac:dyDescent="0.2">
      <c r="A17" s="487" t="s">
        <v>1462</v>
      </c>
      <c r="B17" s="487" t="s">
        <v>1463</v>
      </c>
      <c r="C17" s="480">
        <v>-58516.36</v>
      </c>
      <c r="D17" s="480">
        <v>-46707.05</v>
      </c>
      <c r="E17" s="480">
        <v>11809.31</v>
      </c>
      <c r="F17" s="357"/>
    </row>
    <row r="18" spans="1:6" x14ac:dyDescent="0.2">
      <c r="A18" s="487" t="s">
        <v>1464</v>
      </c>
      <c r="B18" s="487" t="s">
        <v>1465</v>
      </c>
      <c r="C18" s="480">
        <v>-87.57</v>
      </c>
      <c r="D18" s="480">
        <v>-87.57</v>
      </c>
      <c r="E18" s="481">
        <v>0</v>
      </c>
      <c r="F18" s="357"/>
    </row>
    <row r="19" spans="1:6" x14ac:dyDescent="0.2">
      <c r="A19" s="487" t="s">
        <v>1466</v>
      </c>
      <c r="B19" s="487" t="s">
        <v>1467</v>
      </c>
      <c r="C19" s="480">
        <v>140687.04000000001</v>
      </c>
      <c r="D19" s="480">
        <v>140687.04000000001</v>
      </c>
      <c r="E19" s="481">
        <v>0</v>
      </c>
      <c r="F19" s="357"/>
    </row>
    <row r="20" spans="1:6" x14ac:dyDescent="0.2">
      <c r="A20" s="487" t="s">
        <v>1468</v>
      </c>
      <c r="B20" s="487" t="s">
        <v>1469</v>
      </c>
      <c r="C20" s="480">
        <v>-215238.2</v>
      </c>
      <c r="D20" s="480">
        <v>-215238.2</v>
      </c>
      <c r="E20" s="481">
        <v>0</v>
      </c>
      <c r="F20" s="357"/>
    </row>
    <row r="21" spans="1:6" x14ac:dyDescent="0.2">
      <c r="A21" s="487" t="s">
        <v>1470</v>
      </c>
      <c r="B21" s="487" t="s">
        <v>1471</v>
      </c>
      <c r="C21" s="480">
        <v>-376525.88</v>
      </c>
      <c r="D21" s="480">
        <v>-369597.68</v>
      </c>
      <c r="E21" s="480">
        <v>6928.2</v>
      </c>
      <c r="F21" s="357"/>
    </row>
    <row r="22" spans="1:6" x14ac:dyDescent="0.2">
      <c r="A22" s="487" t="s">
        <v>1472</v>
      </c>
      <c r="B22" s="487" t="s">
        <v>1473</v>
      </c>
      <c r="C22" s="480">
        <v>7871713.5700000003</v>
      </c>
      <c r="D22" s="480">
        <v>15244678.42</v>
      </c>
      <c r="E22" s="480">
        <v>7372964.8499999996</v>
      </c>
      <c r="F22" s="357"/>
    </row>
    <row r="23" spans="1:6" x14ac:dyDescent="0.2">
      <c r="A23" s="487" t="s">
        <v>1474</v>
      </c>
      <c r="B23" s="487" t="s">
        <v>1475</v>
      </c>
      <c r="C23" s="481">
        <v>0</v>
      </c>
      <c r="D23" s="480">
        <v>16943594.789999999</v>
      </c>
      <c r="E23" s="480">
        <v>16943594.789999999</v>
      </c>
      <c r="F23" s="357"/>
    </row>
    <row r="24" spans="1:6" x14ac:dyDescent="0.2">
      <c r="A24" s="487" t="s">
        <v>1476</v>
      </c>
      <c r="B24" s="487" t="s">
        <v>1477</v>
      </c>
      <c r="C24" s="480">
        <v>-44797.41</v>
      </c>
      <c r="D24" s="480">
        <v>-44797.41</v>
      </c>
      <c r="E24" s="481">
        <v>0</v>
      </c>
      <c r="F24" s="357"/>
    </row>
    <row r="25" spans="1:6" x14ac:dyDescent="0.2">
      <c r="A25" s="487" t="s">
        <v>1478</v>
      </c>
      <c r="B25" s="487" t="s">
        <v>1479</v>
      </c>
      <c r="C25" s="480">
        <v>-70654.509999999995</v>
      </c>
      <c r="D25" s="480">
        <v>-70654.509999999995</v>
      </c>
      <c r="E25" s="481">
        <v>0</v>
      </c>
      <c r="F25" s="357"/>
    </row>
    <row r="26" spans="1:6" x14ac:dyDescent="0.2">
      <c r="A26" s="487" t="s">
        <v>1480</v>
      </c>
      <c r="B26" s="487" t="s">
        <v>1481</v>
      </c>
      <c r="C26" s="480">
        <v>-213368.34</v>
      </c>
      <c r="D26" s="480">
        <v>-213368.34</v>
      </c>
      <c r="E26" s="481">
        <v>0</v>
      </c>
      <c r="F26" s="357"/>
    </row>
    <row r="27" spans="1:6" x14ac:dyDescent="0.2">
      <c r="A27" s="487" t="s">
        <v>1482</v>
      </c>
      <c r="B27" s="487" t="s">
        <v>1483</v>
      </c>
      <c r="C27" s="480">
        <v>-597061.09</v>
      </c>
      <c r="D27" s="480">
        <v>-597061.09</v>
      </c>
      <c r="E27" s="481">
        <v>0</v>
      </c>
      <c r="F27" s="357"/>
    </row>
    <row r="28" spans="1:6" x14ac:dyDescent="0.2">
      <c r="A28" s="487" t="s">
        <v>1484</v>
      </c>
      <c r="B28" s="487" t="s">
        <v>1485</v>
      </c>
      <c r="C28" s="480">
        <v>-10059.41</v>
      </c>
      <c r="D28" s="480">
        <v>-10059.41</v>
      </c>
      <c r="E28" s="481">
        <v>0</v>
      </c>
      <c r="F28" s="357"/>
    </row>
    <row r="29" spans="1:6" x14ac:dyDescent="0.2">
      <c r="A29" s="487" t="s">
        <v>1486</v>
      </c>
      <c r="B29" s="487" t="s">
        <v>1487</v>
      </c>
      <c r="C29" s="480">
        <v>-2041240.05</v>
      </c>
      <c r="D29" s="480">
        <v>-2048168.25</v>
      </c>
      <c r="E29" s="480">
        <v>-6928.2</v>
      </c>
      <c r="F29" s="357"/>
    </row>
    <row r="30" spans="1:6" x14ac:dyDescent="0.2">
      <c r="A30" s="487" t="s">
        <v>1488</v>
      </c>
      <c r="B30" s="487" t="s">
        <v>1489</v>
      </c>
      <c r="C30" s="480">
        <v>-13461306.1</v>
      </c>
      <c r="D30" s="480">
        <v>-13598189.359999999</v>
      </c>
      <c r="E30" s="480">
        <v>-136883.26</v>
      </c>
      <c r="F30" s="357"/>
    </row>
    <row r="31" spans="1:6" x14ac:dyDescent="0.2">
      <c r="A31" s="487" t="s">
        <v>1490</v>
      </c>
      <c r="B31" s="487" t="s">
        <v>1491</v>
      </c>
      <c r="C31" s="480">
        <v>-1402681.43</v>
      </c>
      <c r="D31" s="480">
        <v>-1402681.43</v>
      </c>
      <c r="E31" s="481">
        <v>0</v>
      </c>
      <c r="F31" s="357"/>
    </row>
    <row r="32" spans="1:6" x14ac:dyDescent="0.2">
      <c r="A32" s="487" t="s">
        <v>1492</v>
      </c>
      <c r="B32" s="487" t="s">
        <v>1493</v>
      </c>
      <c r="C32" s="480">
        <v>-728901.08</v>
      </c>
      <c r="D32" s="480">
        <v>-728901.08</v>
      </c>
      <c r="E32" s="481">
        <v>0</v>
      </c>
      <c r="F32" s="357"/>
    </row>
    <row r="33" spans="1:6" x14ac:dyDescent="0.2">
      <c r="A33" s="487" t="s">
        <v>1494</v>
      </c>
      <c r="B33" s="487" t="s">
        <v>1495</v>
      </c>
      <c r="C33" s="480">
        <v>-330172.69</v>
      </c>
      <c r="D33" s="480">
        <v>-330172.69</v>
      </c>
      <c r="E33" s="481">
        <v>0</v>
      </c>
      <c r="F33" s="357"/>
    </row>
    <row r="34" spans="1:6" x14ac:dyDescent="0.2">
      <c r="A34" s="487" t="s">
        <v>1496</v>
      </c>
      <c r="B34" s="487" t="s">
        <v>1497</v>
      </c>
      <c r="C34" s="480">
        <v>-32116749.25</v>
      </c>
      <c r="D34" s="480">
        <v>-32198188.510000002</v>
      </c>
      <c r="E34" s="480">
        <v>-81439.259999999995</v>
      </c>
      <c r="F34" s="357"/>
    </row>
    <row r="35" spans="1:6" x14ac:dyDescent="0.2">
      <c r="A35" s="487" t="s">
        <v>1498</v>
      </c>
      <c r="B35" s="487" t="s">
        <v>1499</v>
      </c>
      <c r="C35" s="480">
        <v>-1846659.56</v>
      </c>
      <c r="D35" s="480">
        <v>-1846659.56</v>
      </c>
      <c r="E35" s="481">
        <v>0</v>
      </c>
      <c r="F35" s="357"/>
    </row>
    <row r="36" spans="1:6" x14ac:dyDescent="0.2">
      <c r="A36" s="487" t="s">
        <v>1500</v>
      </c>
      <c r="B36" s="487" t="s">
        <v>1501</v>
      </c>
      <c r="C36" s="480">
        <v>-3144189.23</v>
      </c>
      <c r="D36" s="480">
        <v>-3144189.23</v>
      </c>
      <c r="E36" s="481">
        <v>0</v>
      </c>
      <c r="F36" s="357"/>
    </row>
    <row r="37" spans="1:6" x14ac:dyDescent="0.2">
      <c r="A37" s="487" t="s">
        <v>1502</v>
      </c>
      <c r="B37" s="487" t="s">
        <v>1503</v>
      </c>
      <c r="C37" s="480">
        <v>-4088436.82</v>
      </c>
      <c r="D37" s="480">
        <v>-4115946.49</v>
      </c>
      <c r="E37" s="480">
        <v>-27509.67</v>
      </c>
      <c r="F37" s="357"/>
    </row>
    <row r="38" spans="1:6" x14ac:dyDescent="0.2">
      <c r="A38" s="487" t="s">
        <v>1504</v>
      </c>
      <c r="B38" s="487" t="s">
        <v>1505</v>
      </c>
      <c r="C38" s="480">
        <v>-3824961.54</v>
      </c>
      <c r="D38" s="480">
        <v>-3824961.54</v>
      </c>
      <c r="E38" s="481">
        <v>0</v>
      </c>
      <c r="F38" s="357"/>
    </row>
    <row r="39" spans="1:6" x14ac:dyDescent="0.2">
      <c r="A39" s="487" t="s">
        <v>1506</v>
      </c>
      <c r="B39" s="487" t="s">
        <v>1507</v>
      </c>
      <c r="C39" s="480">
        <v>-11829744.5</v>
      </c>
      <c r="D39" s="480">
        <v>-11830297.310000001</v>
      </c>
      <c r="E39" s="480">
        <v>-552.80999999999995</v>
      </c>
      <c r="F39" s="357"/>
    </row>
    <row r="40" spans="1:6" x14ac:dyDescent="0.2">
      <c r="A40" s="487" t="s">
        <v>1508</v>
      </c>
      <c r="B40" s="487" t="s">
        <v>1509</v>
      </c>
      <c r="C40" s="480">
        <v>-22143082.260000002</v>
      </c>
      <c r="D40" s="480">
        <v>-22376931.02</v>
      </c>
      <c r="E40" s="480">
        <v>-233848.76</v>
      </c>
      <c r="F40" s="357"/>
    </row>
    <row r="41" spans="1:6" x14ac:dyDescent="0.2">
      <c r="A41" s="487" t="s">
        <v>1510</v>
      </c>
      <c r="B41" s="487" t="s">
        <v>1511</v>
      </c>
      <c r="C41" s="480">
        <v>-2967237.36</v>
      </c>
      <c r="D41" s="480">
        <v>-3260251.87</v>
      </c>
      <c r="E41" s="480">
        <v>-293014.51</v>
      </c>
      <c r="F41" s="357"/>
    </row>
    <row r="42" spans="1:6" x14ac:dyDescent="0.2">
      <c r="A42" s="487" t="s">
        <v>1512</v>
      </c>
      <c r="B42" s="487" t="s">
        <v>1513</v>
      </c>
      <c r="C42" s="480">
        <v>-7388255.4299999997</v>
      </c>
      <c r="D42" s="480">
        <v>-8546355.4299999997</v>
      </c>
      <c r="E42" s="480">
        <v>-1158100</v>
      </c>
      <c r="F42" s="357"/>
    </row>
    <row r="43" spans="1:6" x14ac:dyDescent="0.2">
      <c r="A43" s="487" t="s">
        <v>1514</v>
      </c>
      <c r="B43" s="487" t="s">
        <v>1515</v>
      </c>
      <c r="C43" s="480">
        <v>-9850252.0899999999</v>
      </c>
      <c r="D43" s="480">
        <v>-10066081.720000001</v>
      </c>
      <c r="E43" s="480">
        <v>-215829.63</v>
      </c>
      <c r="F43" s="357"/>
    </row>
    <row r="44" spans="1:6" x14ac:dyDescent="0.2">
      <c r="A44" s="487" t="s">
        <v>1516</v>
      </c>
      <c r="B44" s="487" t="s">
        <v>1517</v>
      </c>
      <c r="C44" s="480">
        <v>-5001775.3600000003</v>
      </c>
      <c r="D44" s="480">
        <v>-5001775.3600000003</v>
      </c>
      <c r="E44" s="481">
        <v>0</v>
      </c>
      <c r="F44" s="357"/>
    </row>
    <row r="45" spans="1:6" x14ac:dyDescent="0.2">
      <c r="A45" s="487" t="s">
        <v>1518</v>
      </c>
      <c r="B45" s="487" t="s">
        <v>1519</v>
      </c>
      <c r="C45" s="480">
        <v>-6434453.71</v>
      </c>
      <c r="D45" s="480">
        <v>-6434453.71</v>
      </c>
      <c r="E45" s="481">
        <v>0</v>
      </c>
      <c r="F45" s="357"/>
    </row>
    <row r="46" spans="1:6" x14ac:dyDescent="0.2">
      <c r="A46" s="487" t="s">
        <v>1520</v>
      </c>
      <c r="B46" s="487" t="s">
        <v>1521</v>
      </c>
      <c r="C46" s="480">
        <v>-138644.14000000001</v>
      </c>
      <c r="D46" s="480">
        <v>-2934638.01</v>
      </c>
      <c r="E46" s="480">
        <v>-2795993.87</v>
      </c>
      <c r="F46" s="357"/>
    </row>
    <row r="47" spans="1:6" x14ac:dyDescent="0.2">
      <c r="A47" s="487" t="s">
        <v>1522</v>
      </c>
      <c r="B47" s="487" t="s">
        <v>1523</v>
      </c>
      <c r="C47" s="480">
        <v>-10366552.1</v>
      </c>
      <c r="D47" s="480">
        <v>-12763046.84</v>
      </c>
      <c r="E47" s="480">
        <v>-2396494.7400000002</v>
      </c>
      <c r="F47" s="357"/>
    </row>
    <row r="48" spans="1:6" x14ac:dyDescent="0.2">
      <c r="A48" s="487" t="s">
        <v>1524</v>
      </c>
      <c r="B48" s="487" t="s">
        <v>1525</v>
      </c>
      <c r="C48" s="481">
        <v>0</v>
      </c>
      <c r="D48" s="480">
        <v>-1300000</v>
      </c>
      <c r="E48" s="480">
        <v>-1300000</v>
      </c>
      <c r="F48" s="357"/>
    </row>
    <row r="49" spans="1:6" x14ac:dyDescent="0.2">
      <c r="A49" s="487" t="s">
        <v>1526</v>
      </c>
      <c r="B49" s="487" t="s">
        <v>1527</v>
      </c>
      <c r="C49" s="480">
        <v>-4344992.3600000003</v>
      </c>
      <c r="D49" s="480">
        <v>-4344992.3600000003</v>
      </c>
      <c r="E49" s="481">
        <v>0</v>
      </c>
      <c r="F49" s="357"/>
    </row>
    <row r="50" spans="1:6" x14ac:dyDescent="0.2">
      <c r="A50" s="487" t="s">
        <v>1528</v>
      </c>
      <c r="B50" s="487" t="s">
        <v>1529</v>
      </c>
      <c r="C50" s="481">
        <v>0</v>
      </c>
      <c r="D50" s="480">
        <v>-155480</v>
      </c>
      <c r="E50" s="480">
        <v>-155480</v>
      </c>
      <c r="F50" s="357"/>
    </row>
    <row r="51" spans="1:6" x14ac:dyDescent="0.2">
      <c r="A51" s="487" t="s">
        <v>1530</v>
      </c>
      <c r="B51" s="487" t="s">
        <v>1531</v>
      </c>
      <c r="C51" s="480">
        <v>-3604642.43</v>
      </c>
      <c r="D51" s="480">
        <v>-4532667.83</v>
      </c>
      <c r="E51" s="480">
        <v>-928025.4</v>
      </c>
      <c r="F51" s="357"/>
    </row>
    <row r="52" spans="1:6" x14ac:dyDescent="0.2">
      <c r="A52" s="487" t="s">
        <v>1532</v>
      </c>
      <c r="B52" s="487" t="s">
        <v>1533</v>
      </c>
      <c r="C52" s="480">
        <v>-4254088.55</v>
      </c>
      <c r="D52" s="480">
        <v>-5802971.1299999999</v>
      </c>
      <c r="E52" s="480">
        <v>-1548882.58</v>
      </c>
      <c r="F52" s="357"/>
    </row>
    <row r="53" spans="1:6" x14ac:dyDescent="0.2">
      <c r="A53" s="487" t="s">
        <v>1534</v>
      </c>
      <c r="B53" s="487" t="s">
        <v>1535</v>
      </c>
      <c r="C53" s="480">
        <v>-2050277.37</v>
      </c>
      <c r="D53" s="480">
        <v>-2340966.5099999998</v>
      </c>
      <c r="E53" s="480">
        <v>-290689.14</v>
      </c>
      <c r="F53" s="357"/>
    </row>
    <row r="54" spans="1:6" x14ac:dyDescent="0.2">
      <c r="A54" s="487" t="s">
        <v>1536</v>
      </c>
      <c r="B54" s="487" t="s">
        <v>1537</v>
      </c>
      <c r="C54" s="481">
        <v>0</v>
      </c>
      <c r="D54" s="480">
        <v>-11809.31</v>
      </c>
      <c r="E54" s="480">
        <v>-11809.31</v>
      </c>
      <c r="F54" s="357"/>
    </row>
    <row r="55" spans="1:6" x14ac:dyDescent="0.2">
      <c r="A55" s="487" t="s">
        <v>1538</v>
      </c>
      <c r="B55" s="487" t="s">
        <v>1539</v>
      </c>
      <c r="C55" s="481">
        <v>0</v>
      </c>
      <c r="D55" s="480">
        <v>-10273560.109999999</v>
      </c>
      <c r="E55" s="480">
        <v>-10273560.109999999</v>
      </c>
      <c r="F55" s="357"/>
    </row>
    <row r="56" spans="1:6" x14ac:dyDescent="0.2">
      <c r="A56" s="487" t="s">
        <v>1540</v>
      </c>
      <c r="B56" s="487" t="s">
        <v>1541</v>
      </c>
      <c r="C56" s="481">
        <v>0</v>
      </c>
      <c r="D56" s="480">
        <v>-30383394.09</v>
      </c>
      <c r="E56" s="480">
        <v>-30383394.09</v>
      </c>
      <c r="F56" s="357"/>
    </row>
    <row r="57" spans="1:6" x14ac:dyDescent="0.2">
      <c r="A57" s="487" t="s">
        <v>1542</v>
      </c>
      <c r="B57" s="487" t="s">
        <v>1543</v>
      </c>
      <c r="C57" s="481">
        <v>0</v>
      </c>
      <c r="D57" s="480">
        <v>-496020</v>
      </c>
      <c r="E57" s="480">
        <v>-496020</v>
      </c>
      <c r="F57" s="357"/>
    </row>
    <row r="58" spans="1:6" x14ac:dyDescent="0.2">
      <c r="A58" s="487" t="s">
        <v>1544</v>
      </c>
      <c r="B58" s="487" t="s">
        <v>1545</v>
      </c>
      <c r="C58" s="481">
        <v>0</v>
      </c>
      <c r="D58" s="480">
        <v>-2921281.3</v>
      </c>
      <c r="E58" s="480">
        <v>-2921281.3</v>
      </c>
      <c r="F58" s="357"/>
    </row>
    <row r="59" spans="1:6" x14ac:dyDescent="0.2">
      <c r="A59" s="487" t="s">
        <v>1546</v>
      </c>
      <c r="B59" s="487" t="s">
        <v>1547</v>
      </c>
      <c r="C59" s="481">
        <v>0</v>
      </c>
      <c r="D59" s="480">
        <v>-4059469.63</v>
      </c>
      <c r="E59" s="480">
        <v>-4059469.63</v>
      </c>
      <c r="F59" s="357"/>
    </row>
    <row r="60" spans="1:6" x14ac:dyDescent="0.2">
      <c r="A60" s="487" t="s">
        <v>1548</v>
      </c>
      <c r="B60" s="487" t="s">
        <v>1549</v>
      </c>
      <c r="C60" s="481">
        <v>0</v>
      </c>
      <c r="D60" s="480">
        <v>-4046710.71</v>
      </c>
      <c r="E60" s="480">
        <v>-4046710.71</v>
      </c>
      <c r="F60" s="357"/>
    </row>
    <row r="61" spans="1:6" x14ac:dyDescent="0.2">
      <c r="A61" s="253"/>
      <c r="B61" s="253" t="s">
        <v>369</v>
      </c>
      <c r="C61" s="252">
        <f>C8+C9+C60</f>
        <v>-154662727.87</v>
      </c>
      <c r="D61" s="252">
        <f>D8+D9</f>
        <v>-160397932.22</v>
      </c>
      <c r="E61" s="252">
        <f>E8+E9</f>
        <v>-5735204.3500000015</v>
      </c>
      <c r="F61" s="253"/>
    </row>
  </sheetData>
  <protectedRanges>
    <protectedRange sqref="F61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D1" zoomScaleNormal="100" zoomScaleSheetLayoutView="100" workbookViewId="0">
      <selection activeCell="A20" sqref="A20:G20"/>
    </sheetView>
  </sheetViews>
  <sheetFormatPr baseColWidth="10" defaultRowHeight="11.25" x14ac:dyDescent="0.2"/>
  <cols>
    <col min="1" max="1" width="14.7109375" style="89" customWidth="1"/>
    <col min="2" max="2" width="37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257</v>
      </c>
      <c r="B5" s="261"/>
      <c r="C5" s="260"/>
      <c r="D5" s="260"/>
      <c r="E5" s="260"/>
      <c r="F5" s="7"/>
      <c r="G5" s="7"/>
      <c r="H5" s="259" t="s">
        <v>254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242</v>
      </c>
      <c r="D7" s="257">
        <v>2016</v>
      </c>
      <c r="E7" s="257">
        <v>2015</v>
      </c>
      <c r="F7" s="256" t="s">
        <v>253</v>
      </c>
      <c r="G7" s="256" t="s">
        <v>252</v>
      </c>
      <c r="H7" s="255" t="s">
        <v>251</v>
      </c>
    </row>
    <row r="8" spans="1:10" x14ac:dyDescent="0.2">
      <c r="A8" s="238" t="s">
        <v>520</v>
      </c>
      <c r="B8" s="238" t="s">
        <v>521</v>
      </c>
      <c r="C8" s="473">
        <v>11989.16</v>
      </c>
      <c r="D8" s="254">
        <v>14434.46</v>
      </c>
      <c r="E8" s="254">
        <v>14434.46</v>
      </c>
      <c r="F8" s="254">
        <v>14434.46</v>
      </c>
      <c r="G8" s="254"/>
      <c r="H8" s="254"/>
    </row>
    <row r="9" spans="1:10" x14ac:dyDescent="0.2">
      <c r="A9" s="238" t="s">
        <v>522</v>
      </c>
      <c r="B9" s="238" t="s">
        <v>523</v>
      </c>
      <c r="C9" s="473">
        <v>21672.22</v>
      </c>
      <c r="D9" s="254">
        <v>21672.22</v>
      </c>
      <c r="E9" s="254">
        <v>21672.22</v>
      </c>
      <c r="F9" s="254">
        <v>21672.22</v>
      </c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256</v>
      </c>
      <c r="C14" s="252">
        <f t="shared" ref="C14:H14" si="0">SUM(C8:C13)</f>
        <v>33661.380000000005</v>
      </c>
      <c r="D14" s="252">
        <f t="shared" si="0"/>
        <v>36106.68</v>
      </c>
      <c r="E14" s="252">
        <f t="shared" si="0"/>
        <v>36106.68</v>
      </c>
      <c r="F14" s="252">
        <f t="shared" si="0"/>
        <v>36106.68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255</v>
      </c>
      <c r="B17" s="261"/>
      <c r="C17" s="260"/>
      <c r="D17" s="260"/>
      <c r="E17" s="260"/>
      <c r="F17" s="7"/>
      <c r="G17" s="7"/>
      <c r="H17" s="259" t="s">
        <v>254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467" t="s">
        <v>45</v>
      </c>
      <c r="B19" s="387" t="s">
        <v>46</v>
      </c>
      <c r="C19" s="289" t="s">
        <v>242</v>
      </c>
      <c r="D19" s="257">
        <v>2016</v>
      </c>
      <c r="E19" s="257">
        <v>2015</v>
      </c>
      <c r="F19" s="256" t="s">
        <v>253</v>
      </c>
      <c r="G19" s="256" t="s">
        <v>252</v>
      </c>
      <c r="H19" s="255" t="s">
        <v>251</v>
      </c>
    </row>
    <row r="20" spans="1:8" x14ac:dyDescent="0.2">
      <c r="A20" s="238" t="s">
        <v>524</v>
      </c>
      <c r="B20" s="238" t="s">
        <v>814</v>
      </c>
      <c r="C20" s="473">
        <v>1178558.75</v>
      </c>
      <c r="D20" s="254">
        <v>2251607.25</v>
      </c>
      <c r="E20" s="254">
        <v>1607274.18</v>
      </c>
      <c r="F20" s="254">
        <v>0</v>
      </c>
      <c r="G20" s="446">
        <v>0</v>
      </c>
      <c r="H20" s="254"/>
    </row>
    <row r="21" spans="1:8" x14ac:dyDescent="0.2">
      <c r="A21" s="238"/>
      <c r="B21" s="451"/>
      <c r="C21" s="446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250</v>
      </c>
      <c r="C24" s="252">
        <f t="shared" ref="C24:H24" si="1">SUM(C20:C23)</f>
        <v>1178558.75</v>
      </c>
      <c r="D24" s="252">
        <f t="shared" si="1"/>
        <v>2251607.25</v>
      </c>
      <c r="E24" s="252">
        <f t="shared" si="1"/>
        <v>1607274.18</v>
      </c>
      <c r="F24" s="252">
        <f t="shared" si="1"/>
        <v>0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91" t="s">
        <v>143</v>
      </c>
      <c r="B2" s="492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topLeftCell="C93" zoomScaleNormal="100" zoomScaleSheetLayoutView="100" workbookViewId="0">
      <selection activeCell="A8" sqref="A8:E106"/>
    </sheetView>
  </sheetViews>
  <sheetFormatPr baseColWidth="10" defaultRowHeight="11.25" x14ac:dyDescent="0.2"/>
  <cols>
    <col min="1" max="1" width="15.855468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6" t="s">
        <v>374</v>
      </c>
      <c r="C5" s="22"/>
      <c r="D5" s="22"/>
      <c r="E5" s="361" t="s">
        <v>373</v>
      </c>
    </row>
    <row r="6" spans="1:5" s="24" customFormat="1" x14ac:dyDescent="0.2">
      <c r="A6" s="224"/>
      <c r="B6" s="224"/>
      <c r="C6" s="360"/>
      <c r="D6" s="359"/>
      <c r="E6" s="359"/>
    </row>
    <row r="7" spans="1:5" ht="15" customHeight="1" x14ac:dyDescent="0.2">
      <c r="A7" s="228" t="s">
        <v>45</v>
      </c>
      <c r="B7" s="227" t="s">
        <v>46</v>
      </c>
      <c r="C7" s="290" t="s">
        <v>47</v>
      </c>
      <c r="D7" s="290" t="s">
        <v>48</v>
      </c>
      <c r="E7" s="290" t="s">
        <v>49</v>
      </c>
    </row>
    <row r="8" spans="1:5" x14ac:dyDescent="0.2">
      <c r="A8" s="487" t="s">
        <v>1550</v>
      </c>
      <c r="B8" s="487" t="s">
        <v>1551</v>
      </c>
      <c r="C8" s="480">
        <v>11809.32</v>
      </c>
      <c r="D8" s="480">
        <v>11809.32</v>
      </c>
      <c r="E8" s="481">
        <v>0</v>
      </c>
    </row>
    <row r="9" spans="1:5" x14ac:dyDescent="0.2">
      <c r="A9" s="487" t="s">
        <v>1552</v>
      </c>
      <c r="B9" s="487" t="s">
        <v>1553</v>
      </c>
      <c r="C9" s="480">
        <v>3451.88</v>
      </c>
      <c r="D9" s="480">
        <v>16524.87</v>
      </c>
      <c r="E9" s="480">
        <v>13072.99</v>
      </c>
    </row>
    <row r="10" spans="1:5" x14ac:dyDescent="0.2">
      <c r="A10" s="487" t="s">
        <v>1554</v>
      </c>
      <c r="B10" s="487" t="s">
        <v>1555</v>
      </c>
      <c r="C10" s="480">
        <v>4867.78</v>
      </c>
      <c r="D10" s="480">
        <v>48438.73</v>
      </c>
      <c r="E10" s="480">
        <v>43570.95</v>
      </c>
    </row>
    <row r="11" spans="1:5" x14ac:dyDescent="0.2">
      <c r="A11" s="487" t="s">
        <v>1556</v>
      </c>
      <c r="B11" s="487" t="s">
        <v>1557</v>
      </c>
      <c r="C11" s="480">
        <v>44</v>
      </c>
      <c r="D11" s="480">
        <v>1431.37</v>
      </c>
      <c r="E11" s="480">
        <v>1387.37</v>
      </c>
    </row>
    <row r="12" spans="1:5" x14ac:dyDescent="0.2">
      <c r="A12" s="487" t="s">
        <v>1558</v>
      </c>
      <c r="B12" s="487" t="s">
        <v>1559</v>
      </c>
      <c r="C12" s="480">
        <v>31283.86</v>
      </c>
      <c r="D12" s="480">
        <v>31283.86</v>
      </c>
      <c r="E12" s="481">
        <v>0</v>
      </c>
    </row>
    <row r="13" spans="1:5" x14ac:dyDescent="0.2">
      <c r="A13" s="487" t="s">
        <v>1560</v>
      </c>
      <c r="B13" s="487" t="s">
        <v>1561</v>
      </c>
      <c r="C13" s="480">
        <v>82909.16</v>
      </c>
      <c r="D13" s="480">
        <v>114313.61</v>
      </c>
      <c r="E13" s="480">
        <v>31404.45</v>
      </c>
    </row>
    <row r="14" spans="1:5" x14ac:dyDescent="0.2">
      <c r="A14" s="487" t="s">
        <v>1562</v>
      </c>
      <c r="B14" s="487" t="s">
        <v>1563</v>
      </c>
      <c r="C14" s="480">
        <v>59855</v>
      </c>
      <c r="D14" s="480">
        <v>59855</v>
      </c>
      <c r="E14" s="481">
        <v>0</v>
      </c>
    </row>
    <row r="15" spans="1:5" x14ac:dyDescent="0.2">
      <c r="A15" s="487" t="s">
        <v>1564</v>
      </c>
      <c r="B15" s="487" t="s">
        <v>1565</v>
      </c>
      <c r="C15" s="480">
        <v>15942.89</v>
      </c>
      <c r="D15" s="480">
        <v>27509.67</v>
      </c>
      <c r="E15" s="480">
        <v>11566.78</v>
      </c>
    </row>
    <row r="16" spans="1:5" x14ac:dyDescent="0.2">
      <c r="A16" s="487" t="s">
        <v>1566</v>
      </c>
      <c r="B16" s="487" t="s">
        <v>1567</v>
      </c>
      <c r="C16" s="480">
        <v>552.80999999999995</v>
      </c>
      <c r="D16" s="481">
        <v>0</v>
      </c>
      <c r="E16" s="480">
        <v>-552.80999999999995</v>
      </c>
    </row>
    <row r="17" spans="1:5" x14ac:dyDescent="0.2">
      <c r="A17" s="487" t="s">
        <v>1568</v>
      </c>
      <c r="B17" s="487" t="s">
        <v>1569</v>
      </c>
      <c r="C17" s="480">
        <v>293014.51</v>
      </c>
      <c r="D17" s="481">
        <v>0</v>
      </c>
      <c r="E17" s="480">
        <v>-293014.51</v>
      </c>
    </row>
    <row r="18" spans="1:5" x14ac:dyDescent="0.2">
      <c r="A18" s="487" t="s">
        <v>1570</v>
      </c>
      <c r="B18" s="487" t="s">
        <v>1571</v>
      </c>
      <c r="C18" s="480">
        <v>233848.76</v>
      </c>
      <c r="D18" s="481">
        <v>0</v>
      </c>
      <c r="E18" s="480">
        <v>-233848.76</v>
      </c>
    </row>
    <row r="19" spans="1:5" x14ac:dyDescent="0.2">
      <c r="A19" s="487" t="s">
        <v>1572</v>
      </c>
      <c r="B19" s="487" t="s">
        <v>1573</v>
      </c>
      <c r="C19" s="480">
        <v>10900.93</v>
      </c>
      <c r="D19" s="480">
        <v>42099.72</v>
      </c>
      <c r="E19" s="480">
        <v>31198.79</v>
      </c>
    </row>
    <row r="20" spans="1:5" x14ac:dyDescent="0.2">
      <c r="A20" s="487" t="s">
        <v>1574</v>
      </c>
      <c r="B20" s="487" t="s">
        <v>1575</v>
      </c>
      <c r="C20" s="480">
        <v>99290.25</v>
      </c>
      <c r="D20" s="480">
        <v>59141.35</v>
      </c>
      <c r="E20" s="480">
        <v>-40148.9</v>
      </c>
    </row>
    <row r="21" spans="1:5" x14ac:dyDescent="0.2">
      <c r="A21" s="487" t="s">
        <v>1576</v>
      </c>
      <c r="B21" s="487" t="s">
        <v>1577</v>
      </c>
      <c r="C21" s="480">
        <v>1254957.3799999999</v>
      </c>
      <c r="D21" s="480">
        <v>53536.24</v>
      </c>
      <c r="E21" s="480">
        <v>-1201421.1399999999</v>
      </c>
    </row>
    <row r="22" spans="1:5" x14ac:dyDescent="0.2">
      <c r="A22" s="487" t="s">
        <v>1578</v>
      </c>
      <c r="B22" s="487" t="s">
        <v>1579</v>
      </c>
      <c r="C22" s="480">
        <v>17574.740000000002</v>
      </c>
      <c r="D22" s="480">
        <v>17574.740000000002</v>
      </c>
      <c r="E22" s="481">
        <v>0</v>
      </c>
    </row>
    <row r="23" spans="1:5" x14ac:dyDescent="0.2">
      <c r="A23" s="487" t="s">
        <v>1580</v>
      </c>
      <c r="B23" s="487" t="s">
        <v>1581</v>
      </c>
      <c r="C23" s="480">
        <v>247728.31</v>
      </c>
      <c r="D23" s="480">
        <v>106344.57</v>
      </c>
      <c r="E23" s="480">
        <v>-141383.74</v>
      </c>
    </row>
    <row r="24" spans="1:5" x14ac:dyDescent="0.2">
      <c r="A24" s="487" t="s">
        <v>1582</v>
      </c>
      <c r="B24" s="487" t="s">
        <v>1583</v>
      </c>
      <c r="C24" s="480">
        <v>300483.01</v>
      </c>
      <c r="D24" s="480">
        <v>25910.61</v>
      </c>
      <c r="E24" s="480">
        <v>-274572.40000000002</v>
      </c>
    </row>
    <row r="25" spans="1:5" x14ac:dyDescent="0.2">
      <c r="A25" s="487" t="s">
        <v>1584</v>
      </c>
      <c r="B25" s="487" t="s">
        <v>1585</v>
      </c>
      <c r="C25" s="480">
        <v>2074428.59</v>
      </c>
      <c r="D25" s="480">
        <v>106776.54</v>
      </c>
      <c r="E25" s="480">
        <v>-1967652.05</v>
      </c>
    </row>
    <row r="26" spans="1:5" x14ac:dyDescent="0.2">
      <c r="A26" s="487" t="s">
        <v>1586</v>
      </c>
      <c r="B26" s="487" t="s">
        <v>1587</v>
      </c>
      <c r="C26" s="480">
        <v>1932889.75</v>
      </c>
      <c r="D26" s="480">
        <v>12466.26</v>
      </c>
      <c r="E26" s="480">
        <v>-1920423.49</v>
      </c>
    </row>
    <row r="27" spans="1:5" x14ac:dyDescent="0.2">
      <c r="A27" s="487" t="s">
        <v>1588</v>
      </c>
      <c r="B27" s="487" t="s">
        <v>1589</v>
      </c>
      <c r="C27" s="480">
        <v>343953.25</v>
      </c>
      <c r="D27" s="480">
        <v>74712.77</v>
      </c>
      <c r="E27" s="480">
        <v>-269240.48</v>
      </c>
    </row>
    <row r="28" spans="1:5" x14ac:dyDescent="0.2">
      <c r="A28" s="487" t="s">
        <v>1590</v>
      </c>
      <c r="B28" s="487" t="s">
        <v>1591</v>
      </c>
      <c r="C28" s="480">
        <v>1135564.33</v>
      </c>
      <c r="D28" s="480">
        <v>144100.01999999999</v>
      </c>
      <c r="E28" s="480">
        <v>-991464.31</v>
      </c>
    </row>
    <row r="29" spans="1:5" x14ac:dyDescent="0.2">
      <c r="A29" s="487" t="s">
        <v>1592</v>
      </c>
      <c r="B29" s="487" t="s">
        <v>1593</v>
      </c>
      <c r="C29" s="480">
        <v>528318.97</v>
      </c>
      <c r="D29" s="481">
        <v>0</v>
      </c>
      <c r="E29" s="480">
        <v>-528318.97</v>
      </c>
    </row>
    <row r="30" spans="1:5" x14ac:dyDescent="0.2">
      <c r="A30" s="487" t="s">
        <v>1594</v>
      </c>
      <c r="B30" s="487" t="s">
        <v>1595</v>
      </c>
      <c r="C30" s="480">
        <v>3292751.26</v>
      </c>
      <c r="D30" s="480">
        <v>757319.62</v>
      </c>
      <c r="E30" s="480">
        <v>-2535431.64</v>
      </c>
    </row>
    <row r="31" spans="1:5" x14ac:dyDescent="0.2">
      <c r="A31" s="487" t="s">
        <v>1596</v>
      </c>
      <c r="B31" s="487" t="s">
        <v>1597</v>
      </c>
      <c r="C31" s="480">
        <v>6905405.8799999999</v>
      </c>
      <c r="D31" s="480">
        <v>171077.09</v>
      </c>
      <c r="E31" s="480">
        <v>-6734328.79</v>
      </c>
    </row>
    <row r="32" spans="1:5" x14ac:dyDescent="0.2">
      <c r="A32" s="487" t="s">
        <v>1598</v>
      </c>
      <c r="B32" s="487" t="s">
        <v>1599</v>
      </c>
      <c r="C32" s="480">
        <v>7312139.0899999999</v>
      </c>
      <c r="D32" s="480">
        <v>589805.19999999995</v>
      </c>
      <c r="E32" s="480">
        <v>-6722333.8899999997</v>
      </c>
    </row>
    <row r="33" spans="1:5" x14ac:dyDescent="0.2">
      <c r="A33" s="487" t="s">
        <v>1600</v>
      </c>
      <c r="B33" s="487" t="s">
        <v>1601</v>
      </c>
      <c r="C33" s="480">
        <v>19228043.280000001</v>
      </c>
      <c r="D33" s="480">
        <v>3685288.85</v>
      </c>
      <c r="E33" s="480">
        <v>-15542754.43</v>
      </c>
    </row>
    <row r="34" spans="1:5" x14ac:dyDescent="0.2">
      <c r="A34" s="487" t="s">
        <v>1602</v>
      </c>
      <c r="B34" s="487" t="s">
        <v>1603</v>
      </c>
      <c r="C34" s="480">
        <v>6600</v>
      </c>
      <c r="D34" s="480">
        <v>19900</v>
      </c>
      <c r="E34" s="480">
        <v>13300</v>
      </c>
    </row>
    <row r="35" spans="1:5" x14ac:dyDescent="0.2">
      <c r="A35" s="487" t="s">
        <v>1604</v>
      </c>
      <c r="B35" s="487" t="s">
        <v>1605</v>
      </c>
      <c r="C35" s="480">
        <v>17500</v>
      </c>
      <c r="D35" s="481">
        <v>0</v>
      </c>
      <c r="E35" s="480">
        <v>-17500</v>
      </c>
    </row>
    <row r="36" spans="1:5" x14ac:dyDescent="0.2">
      <c r="A36" s="487" t="s">
        <v>1606</v>
      </c>
      <c r="B36" s="487" t="s">
        <v>1607</v>
      </c>
      <c r="C36" s="480">
        <v>1500000</v>
      </c>
      <c r="D36" s="481">
        <v>0</v>
      </c>
      <c r="E36" s="480">
        <v>-1500000</v>
      </c>
    </row>
    <row r="37" spans="1:5" x14ac:dyDescent="0.2">
      <c r="A37" s="487" t="s">
        <v>1608</v>
      </c>
      <c r="B37" s="487" t="s">
        <v>1609</v>
      </c>
      <c r="C37" s="481">
        <v>0</v>
      </c>
      <c r="D37" s="480">
        <v>1265430.6000000001</v>
      </c>
      <c r="E37" s="480">
        <v>1265430.6000000001</v>
      </c>
    </row>
    <row r="38" spans="1:5" x14ac:dyDescent="0.2">
      <c r="A38" s="487" t="s">
        <v>1610</v>
      </c>
      <c r="B38" s="487" t="s">
        <v>1611</v>
      </c>
      <c r="C38" s="481">
        <v>0</v>
      </c>
      <c r="D38" s="480">
        <v>3357607.14</v>
      </c>
      <c r="E38" s="480">
        <v>3357607.14</v>
      </c>
    </row>
    <row r="39" spans="1:5" x14ac:dyDescent="0.2">
      <c r="A39" s="487" t="s">
        <v>1612</v>
      </c>
      <c r="B39" s="487" t="s">
        <v>1613</v>
      </c>
      <c r="C39" s="481">
        <v>0</v>
      </c>
      <c r="D39" s="480">
        <v>2267538.77</v>
      </c>
      <c r="E39" s="480">
        <v>2267538.77</v>
      </c>
    </row>
    <row r="40" spans="1:5" x14ac:dyDescent="0.2">
      <c r="A40" s="487" t="s">
        <v>1614</v>
      </c>
      <c r="B40" s="487" t="s">
        <v>1615</v>
      </c>
      <c r="C40" s="481">
        <v>0</v>
      </c>
      <c r="D40" s="480">
        <v>22435427.27</v>
      </c>
      <c r="E40" s="480">
        <v>22435427.27</v>
      </c>
    </row>
    <row r="41" spans="1:5" x14ac:dyDescent="0.2">
      <c r="A41" s="487" t="s">
        <v>1616</v>
      </c>
      <c r="B41" s="487" t="s">
        <v>1617</v>
      </c>
      <c r="C41" s="480">
        <v>142.75</v>
      </c>
      <c r="D41" s="480">
        <v>132983.95000000001</v>
      </c>
      <c r="E41" s="480">
        <v>132841.20000000001</v>
      </c>
    </row>
    <row r="42" spans="1:5" x14ac:dyDescent="0.2">
      <c r="A42" s="487" t="s">
        <v>1618</v>
      </c>
      <c r="B42" s="487" t="s">
        <v>1619</v>
      </c>
      <c r="C42" s="480">
        <v>96104.4</v>
      </c>
      <c r="D42" s="480">
        <v>96105.4</v>
      </c>
      <c r="E42" s="480">
        <v>1</v>
      </c>
    </row>
    <row r="43" spans="1:5" x14ac:dyDescent="0.2">
      <c r="A43" s="487" t="s">
        <v>1620</v>
      </c>
      <c r="B43" s="487" t="s">
        <v>1621</v>
      </c>
      <c r="C43" s="480">
        <v>81373.48</v>
      </c>
      <c r="D43" s="480">
        <v>81374.48</v>
      </c>
      <c r="E43" s="480">
        <v>1</v>
      </c>
    </row>
    <row r="44" spans="1:5" x14ac:dyDescent="0.2">
      <c r="A44" s="487" t="s">
        <v>1622</v>
      </c>
      <c r="B44" s="487" t="s">
        <v>1623</v>
      </c>
      <c r="C44" s="480">
        <v>8797.9599999999991</v>
      </c>
      <c r="D44" s="480">
        <v>8798.9599999999991</v>
      </c>
      <c r="E44" s="480">
        <v>1</v>
      </c>
    </row>
    <row r="45" spans="1:5" x14ac:dyDescent="0.2">
      <c r="A45" s="487" t="s">
        <v>1624</v>
      </c>
      <c r="B45" s="487" t="s">
        <v>1625</v>
      </c>
      <c r="C45" s="480">
        <v>1370.18</v>
      </c>
      <c r="D45" s="480">
        <v>1371.29</v>
      </c>
      <c r="E45" s="480">
        <v>1.1100000000000001</v>
      </c>
    </row>
    <row r="46" spans="1:5" x14ac:dyDescent="0.2">
      <c r="A46" s="487" t="s">
        <v>1626</v>
      </c>
      <c r="B46" s="487" t="s">
        <v>1627</v>
      </c>
      <c r="C46" s="480">
        <v>16309.02</v>
      </c>
      <c r="D46" s="480">
        <v>16311.55</v>
      </c>
      <c r="E46" s="480">
        <v>2.5299999999999998</v>
      </c>
    </row>
    <row r="47" spans="1:5" x14ac:dyDescent="0.2">
      <c r="A47" s="487" t="s">
        <v>1628</v>
      </c>
      <c r="B47" s="487" t="s">
        <v>1629</v>
      </c>
      <c r="C47" s="480">
        <v>994556.32</v>
      </c>
      <c r="D47" s="480">
        <v>274027.92</v>
      </c>
      <c r="E47" s="480">
        <v>-720528.4</v>
      </c>
    </row>
    <row r="48" spans="1:5" x14ac:dyDescent="0.2">
      <c r="A48" s="487" t="s">
        <v>1630</v>
      </c>
      <c r="B48" s="487" t="s">
        <v>1631</v>
      </c>
      <c r="C48" s="480">
        <v>3.68</v>
      </c>
      <c r="D48" s="480">
        <v>3.68</v>
      </c>
      <c r="E48" s="481">
        <v>0</v>
      </c>
    </row>
    <row r="49" spans="1:5" x14ac:dyDescent="0.2">
      <c r="A49" s="487" t="s">
        <v>1632</v>
      </c>
      <c r="B49" s="487" t="s">
        <v>1633</v>
      </c>
      <c r="C49" s="480">
        <v>0.01</v>
      </c>
      <c r="D49" s="480">
        <v>0.01</v>
      </c>
      <c r="E49" s="481">
        <v>0</v>
      </c>
    </row>
    <row r="50" spans="1:5" x14ac:dyDescent="0.2">
      <c r="A50" s="487" t="s">
        <v>1634</v>
      </c>
      <c r="B50" s="487" t="s">
        <v>1635</v>
      </c>
      <c r="C50" s="480">
        <v>340814.57</v>
      </c>
      <c r="D50" s="480">
        <v>39.770000000000003</v>
      </c>
      <c r="E50" s="480">
        <v>-340774.8</v>
      </c>
    </row>
    <row r="51" spans="1:5" x14ac:dyDescent="0.2">
      <c r="A51" s="487" t="s">
        <v>1636</v>
      </c>
      <c r="B51" s="487" t="s">
        <v>1637</v>
      </c>
      <c r="C51" s="480">
        <v>26819.99</v>
      </c>
      <c r="D51" s="480">
        <v>0.02</v>
      </c>
      <c r="E51" s="480">
        <v>-26819.97</v>
      </c>
    </row>
    <row r="52" spans="1:5" x14ac:dyDescent="0.2">
      <c r="A52" s="487" t="s">
        <v>1638</v>
      </c>
      <c r="B52" s="487" t="s">
        <v>1639</v>
      </c>
      <c r="C52" s="480">
        <v>9.77</v>
      </c>
      <c r="D52" s="480">
        <v>9.77</v>
      </c>
      <c r="E52" s="481">
        <v>0</v>
      </c>
    </row>
    <row r="53" spans="1:5" x14ac:dyDescent="0.2">
      <c r="A53" s="487" t="s">
        <v>1640</v>
      </c>
      <c r="B53" s="487" t="s">
        <v>1641</v>
      </c>
      <c r="C53" s="480">
        <v>397230.84</v>
      </c>
      <c r="D53" s="480">
        <v>154256.51999999999</v>
      </c>
      <c r="E53" s="480">
        <v>-242974.32</v>
      </c>
    </row>
    <row r="54" spans="1:5" x14ac:dyDescent="0.2">
      <c r="A54" s="487" t="s">
        <v>1642</v>
      </c>
      <c r="B54" s="487" t="s">
        <v>1643</v>
      </c>
      <c r="C54" s="480">
        <v>237556.07</v>
      </c>
      <c r="D54" s="481">
        <v>0</v>
      </c>
      <c r="E54" s="480">
        <v>-237556.07</v>
      </c>
    </row>
    <row r="55" spans="1:5" x14ac:dyDescent="0.2">
      <c r="A55" s="487" t="s">
        <v>1644</v>
      </c>
      <c r="B55" s="487" t="s">
        <v>1645</v>
      </c>
      <c r="C55" s="480">
        <v>45573.43</v>
      </c>
      <c r="D55" s="480">
        <v>39927.33</v>
      </c>
      <c r="E55" s="480">
        <v>-5646.1</v>
      </c>
    </row>
    <row r="56" spans="1:5" x14ac:dyDescent="0.2">
      <c r="A56" s="487" t="s">
        <v>1646</v>
      </c>
      <c r="B56" s="487" t="s">
        <v>1647</v>
      </c>
      <c r="C56" s="480">
        <v>62345.98</v>
      </c>
      <c r="D56" s="481">
        <v>0</v>
      </c>
      <c r="E56" s="480">
        <v>-62345.98</v>
      </c>
    </row>
    <row r="57" spans="1:5" x14ac:dyDescent="0.2">
      <c r="A57" s="487" t="s">
        <v>1648</v>
      </c>
      <c r="B57" s="487" t="s">
        <v>1649</v>
      </c>
      <c r="C57" s="480">
        <v>3420222.75</v>
      </c>
      <c r="D57" s="481">
        <v>0</v>
      </c>
      <c r="E57" s="480">
        <v>-3420222.75</v>
      </c>
    </row>
    <row r="58" spans="1:5" x14ac:dyDescent="0.2">
      <c r="A58" s="487" t="s">
        <v>1650</v>
      </c>
      <c r="B58" s="487" t="s">
        <v>1651</v>
      </c>
      <c r="C58" s="480">
        <v>546430.62</v>
      </c>
      <c r="D58" s="481">
        <v>0</v>
      </c>
      <c r="E58" s="480">
        <v>-546430.62</v>
      </c>
    </row>
    <row r="59" spans="1:5" x14ac:dyDescent="0.2">
      <c r="A59" s="487" t="s">
        <v>1652</v>
      </c>
      <c r="B59" s="487" t="s">
        <v>1653</v>
      </c>
      <c r="C59" s="480">
        <v>1.32</v>
      </c>
      <c r="D59" s="481">
        <v>0</v>
      </c>
      <c r="E59" s="480">
        <v>-1.32</v>
      </c>
    </row>
    <row r="60" spans="1:5" x14ac:dyDescent="0.2">
      <c r="A60" s="487" t="s">
        <v>1654</v>
      </c>
      <c r="B60" s="487" t="s">
        <v>1655</v>
      </c>
      <c r="C60" s="480">
        <v>3.23</v>
      </c>
      <c r="D60" s="480">
        <v>0.97</v>
      </c>
      <c r="E60" s="480">
        <v>-2.2599999999999998</v>
      </c>
    </row>
    <row r="61" spans="1:5" x14ac:dyDescent="0.2">
      <c r="A61" s="487" t="s">
        <v>1656</v>
      </c>
      <c r="B61" s="487" t="s">
        <v>1657</v>
      </c>
      <c r="C61" s="480">
        <v>305.72000000000003</v>
      </c>
      <c r="D61" s="480">
        <v>305.72000000000003</v>
      </c>
      <c r="E61" s="481">
        <v>0</v>
      </c>
    </row>
    <row r="62" spans="1:5" x14ac:dyDescent="0.2">
      <c r="A62" s="487" t="s">
        <v>1658</v>
      </c>
      <c r="B62" s="487" t="s">
        <v>1659</v>
      </c>
      <c r="C62" s="480">
        <v>10.050000000000001</v>
      </c>
      <c r="D62" s="481">
        <v>0</v>
      </c>
      <c r="E62" s="480">
        <v>-10.050000000000001</v>
      </c>
    </row>
    <row r="63" spans="1:5" x14ac:dyDescent="0.2">
      <c r="A63" s="487" t="s">
        <v>1660</v>
      </c>
      <c r="B63" s="487" t="s">
        <v>1661</v>
      </c>
      <c r="C63" s="480">
        <v>3952359.26</v>
      </c>
      <c r="D63" s="480">
        <v>403719.64</v>
      </c>
      <c r="E63" s="480">
        <v>-3548639.62</v>
      </c>
    </row>
    <row r="64" spans="1:5" x14ac:dyDescent="0.2">
      <c r="A64" s="487" t="s">
        <v>1662</v>
      </c>
      <c r="B64" s="487" t="s">
        <v>1663</v>
      </c>
      <c r="C64" s="480">
        <v>592626.04</v>
      </c>
      <c r="D64" s="480">
        <v>10277.379999999999</v>
      </c>
      <c r="E64" s="480">
        <v>-582348.66</v>
      </c>
    </row>
    <row r="65" spans="1:5" x14ac:dyDescent="0.2">
      <c r="A65" s="487" t="s">
        <v>1664</v>
      </c>
      <c r="B65" s="487" t="s">
        <v>1665</v>
      </c>
      <c r="C65" s="480">
        <v>576701.72</v>
      </c>
      <c r="D65" s="480">
        <v>51330.2</v>
      </c>
      <c r="E65" s="480">
        <v>-525371.52</v>
      </c>
    </row>
    <row r="66" spans="1:5" x14ac:dyDescent="0.2">
      <c r="A66" s="487" t="s">
        <v>1666</v>
      </c>
      <c r="B66" s="487" t="s">
        <v>1667</v>
      </c>
      <c r="C66" s="480">
        <v>8636.01</v>
      </c>
      <c r="D66" s="480">
        <v>8585.5</v>
      </c>
      <c r="E66" s="480">
        <v>-50.51</v>
      </c>
    </row>
    <row r="67" spans="1:5" x14ac:dyDescent="0.2">
      <c r="A67" s="487" t="s">
        <v>1668</v>
      </c>
      <c r="B67" s="487" t="s">
        <v>1669</v>
      </c>
      <c r="C67" s="480">
        <v>142181.32999999999</v>
      </c>
      <c r="D67" s="480">
        <v>12.41</v>
      </c>
      <c r="E67" s="480">
        <v>-142168.92000000001</v>
      </c>
    </row>
    <row r="68" spans="1:5" x14ac:dyDescent="0.2">
      <c r="A68" s="487" t="s">
        <v>1670</v>
      </c>
      <c r="B68" s="487" t="s">
        <v>1671</v>
      </c>
      <c r="C68" s="480">
        <v>2685.34</v>
      </c>
      <c r="D68" s="481">
        <v>0</v>
      </c>
      <c r="E68" s="480">
        <v>-2685.34</v>
      </c>
    </row>
    <row r="69" spans="1:5" x14ac:dyDescent="0.2">
      <c r="A69" s="487" t="s">
        <v>1672</v>
      </c>
      <c r="B69" s="487" t="s">
        <v>1673</v>
      </c>
      <c r="C69" s="480">
        <v>952006.2</v>
      </c>
      <c r="D69" s="480">
        <v>148852.84</v>
      </c>
      <c r="E69" s="480">
        <v>-803153.36</v>
      </c>
    </row>
    <row r="70" spans="1:5" x14ac:dyDescent="0.2">
      <c r="A70" s="487" t="s">
        <v>1674</v>
      </c>
      <c r="B70" s="487" t="s">
        <v>1675</v>
      </c>
      <c r="C70" s="480">
        <v>2840753.67</v>
      </c>
      <c r="D70" s="480">
        <v>11018.21</v>
      </c>
      <c r="E70" s="480">
        <v>-2829735.46</v>
      </c>
    </row>
    <row r="71" spans="1:5" x14ac:dyDescent="0.2">
      <c r="A71" s="487" t="s">
        <v>1676</v>
      </c>
      <c r="B71" s="487" t="s">
        <v>1677</v>
      </c>
      <c r="C71" s="480">
        <v>0.19</v>
      </c>
      <c r="D71" s="480">
        <v>0.19</v>
      </c>
      <c r="E71" s="481">
        <v>0</v>
      </c>
    </row>
    <row r="72" spans="1:5" x14ac:dyDescent="0.2">
      <c r="A72" s="487" t="s">
        <v>1678</v>
      </c>
      <c r="B72" s="487" t="s">
        <v>1679</v>
      </c>
      <c r="C72" s="480">
        <v>85478.68</v>
      </c>
      <c r="D72" s="480">
        <v>157709.54</v>
      </c>
      <c r="E72" s="480">
        <v>72230.86</v>
      </c>
    </row>
    <row r="73" spans="1:5" x14ac:dyDescent="0.2">
      <c r="A73" s="487" t="s">
        <v>1680</v>
      </c>
      <c r="B73" s="487" t="s">
        <v>1681</v>
      </c>
      <c r="C73" s="480">
        <v>85478.2</v>
      </c>
      <c r="D73" s="480">
        <v>157709.06</v>
      </c>
      <c r="E73" s="480">
        <v>72230.86</v>
      </c>
    </row>
    <row r="74" spans="1:5" x14ac:dyDescent="0.2">
      <c r="A74" s="487" t="s">
        <v>1682</v>
      </c>
      <c r="B74" s="487" t="s">
        <v>1683</v>
      </c>
      <c r="C74" s="480">
        <v>176398.24</v>
      </c>
      <c r="D74" s="480">
        <v>335103.03000000003</v>
      </c>
      <c r="E74" s="480">
        <v>158704.79</v>
      </c>
    </row>
    <row r="75" spans="1:5" x14ac:dyDescent="0.2">
      <c r="A75" s="487" t="s">
        <v>1684</v>
      </c>
      <c r="B75" s="487" t="s">
        <v>1685</v>
      </c>
      <c r="C75" s="480">
        <v>85478.2</v>
      </c>
      <c r="D75" s="480">
        <v>157709.06</v>
      </c>
      <c r="E75" s="480">
        <v>72230.86</v>
      </c>
    </row>
    <row r="76" spans="1:5" x14ac:dyDescent="0.2">
      <c r="A76" s="487" t="s">
        <v>1686</v>
      </c>
      <c r="B76" s="487" t="s">
        <v>1687</v>
      </c>
      <c r="C76" s="480">
        <v>85478.2</v>
      </c>
      <c r="D76" s="480">
        <v>157709.06</v>
      </c>
      <c r="E76" s="480">
        <v>72230.86</v>
      </c>
    </row>
    <row r="77" spans="1:5" x14ac:dyDescent="0.2">
      <c r="A77" s="487" t="s">
        <v>1688</v>
      </c>
      <c r="B77" s="487" t="s">
        <v>1689</v>
      </c>
      <c r="C77" s="480">
        <v>183094.22</v>
      </c>
      <c r="D77" s="480">
        <v>361450.25</v>
      </c>
      <c r="E77" s="480">
        <v>178356.03</v>
      </c>
    </row>
    <row r="78" spans="1:5" x14ac:dyDescent="0.2">
      <c r="A78" s="487" t="s">
        <v>1690</v>
      </c>
      <c r="B78" s="487" t="s">
        <v>1691</v>
      </c>
      <c r="C78" s="480">
        <v>85478.2</v>
      </c>
      <c r="D78" s="480">
        <v>189069.58</v>
      </c>
      <c r="E78" s="480">
        <v>103591.38</v>
      </c>
    </row>
    <row r="79" spans="1:5" x14ac:dyDescent="0.2">
      <c r="A79" s="487" t="s">
        <v>1692</v>
      </c>
      <c r="B79" s="487" t="s">
        <v>1693</v>
      </c>
      <c r="C79" s="480">
        <v>97875.56</v>
      </c>
      <c r="D79" s="480">
        <v>216566.26</v>
      </c>
      <c r="E79" s="480">
        <v>118690.7</v>
      </c>
    </row>
    <row r="80" spans="1:5" x14ac:dyDescent="0.2">
      <c r="A80" s="487" t="s">
        <v>1694</v>
      </c>
      <c r="B80" s="487" t="s">
        <v>1695</v>
      </c>
      <c r="C80" s="480">
        <v>82762.039999999994</v>
      </c>
      <c r="D80" s="480">
        <v>154992.9</v>
      </c>
      <c r="E80" s="480">
        <v>72230.86</v>
      </c>
    </row>
    <row r="81" spans="1:5" x14ac:dyDescent="0.2">
      <c r="A81" s="487" t="s">
        <v>1696</v>
      </c>
      <c r="B81" s="487" t="s">
        <v>1697</v>
      </c>
      <c r="C81" s="480">
        <v>85478.2</v>
      </c>
      <c r="D81" s="480">
        <v>157709.06</v>
      </c>
      <c r="E81" s="480">
        <v>72230.86</v>
      </c>
    </row>
    <row r="82" spans="1:5" x14ac:dyDescent="0.2">
      <c r="A82" s="487" t="s">
        <v>1698</v>
      </c>
      <c r="B82" s="487" t="s">
        <v>1699</v>
      </c>
      <c r="C82" s="480">
        <v>9425.7999999999993</v>
      </c>
      <c r="D82" s="480">
        <v>5220.8</v>
      </c>
      <c r="E82" s="480">
        <v>-4205</v>
      </c>
    </row>
    <row r="83" spans="1:5" x14ac:dyDescent="0.2">
      <c r="A83" s="284" t="s">
        <v>1700</v>
      </c>
      <c r="B83" s="284" t="s">
        <v>847</v>
      </c>
      <c r="C83" s="481">
        <v>0</v>
      </c>
      <c r="D83" s="480">
        <v>26974.89</v>
      </c>
      <c r="E83" s="480">
        <v>26974.89</v>
      </c>
    </row>
    <row r="84" spans="1:5" x14ac:dyDescent="0.2">
      <c r="A84" s="284" t="s">
        <v>1701</v>
      </c>
      <c r="B84" s="284" t="s">
        <v>849</v>
      </c>
      <c r="C84" s="481">
        <v>0</v>
      </c>
      <c r="D84" s="480">
        <v>1792656.24</v>
      </c>
      <c r="E84" s="480">
        <v>1792656.24</v>
      </c>
    </row>
    <row r="85" spans="1:5" x14ac:dyDescent="0.2">
      <c r="A85" s="284" t="s">
        <v>1702</v>
      </c>
      <c r="B85" s="284" t="s">
        <v>851</v>
      </c>
      <c r="C85" s="481">
        <v>0</v>
      </c>
      <c r="D85" s="480">
        <v>1374981.21</v>
      </c>
      <c r="E85" s="480">
        <v>1374981.21</v>
      </c>
    </row>
    <row r="86" spans="1:5" x14ac:dyDescent="0.2">
      <c r="A86" s="284" t="s">
        <v>1703</v>
      </c>
      <c r="B86" s="284" t="s">
        <v>853</v>
      </c>
      <c r="C86" s="481">
        <v>0</v>
      </c>
      <c r="D86" s="480">
        <v>14.71</v>
      </c>
      <c r="E86" s="480">
        <v>14.71</v>
      </c>
    </row>
    <row r="87" spans="1:5" x14ac:dyDescent="0.2">
      <c r="A87" s="284" t="s">
        <v>1704</v>
      </c>
      <c r="B87" s="284" t="s">
        <v>855</v>
      </c>
      <c r="C87" s="481">
        <v>0</v>
      </c>
      <c r="D87" s="480">
        <v>5377.3</v>
      </c>
      <c r="E87" s="480">
        <v>5377.3</v>
      </c>
    </row>
    <row r="88" spans="1:5" x14ac:dyDescent="0.2">
      <c r="A88" s="284" t="s">
        <v>1705</v>
      </c>
      <c r="B88" s="284" t="s">
        <v>857</v>
      </c>
      <c r="C88" s="481">
        <v>0</v>
      </c>
      <c r="D88" s="480">
        <v>8.6999999999999993</v>
      </c>
      <c r="E88" s="480">
        <v>8.6999999999999993</v>
      </c>
    </row>
    <row r="89" spans="1:5" x14ac:dyDescent="0.2">
      <c r="A89" s="284" t="s">
        <v>1706</v>
      </c>
      <c r="B89" s="284" t="s">
        <v>859</v>
      </c>
      <c r="C89" s="481">
        <v>0</v>
      </c>
      <c r="D89" s="480">
        <v>3159.74</v>
      </c>
      <c r="E89" s="480">
        <v>3159.74</v>
      </c>
    </row>
    <row r="90" spans="1:5" x14ac:dyDescent="0.2">
      <c r="A90" s="284" t="s">
        <v>1707</v>
      </c>
      <c r="B90" s="284" t="s">
        <v>861</v>
      </c>
      <c r="C90" s="481">
        <v>0</v>
      </c>
      <c r="D90" s="480">
        <v>470837.71</v>
      </c>
      <c r="E90" s="480">
        <v>470837.71</v>
      </c>
    </row>
    <row r="91" spans="1:5" x14ac:dyDescent="0.2">
      <c r="A91" s="284" t="s">
        <v>1708</v>
      </c>
      <c r="B91" s="284" t="s">
        <v>863</v>
      </c>
      <c r="C91" s="481">
        <v>0</v>
      </c>
      <c r="D91" s="480">
        <v>5935.62</v>
      </c>
      <c r="E91" s="480">
        <v>5935.62</v>
      </c>
    </row>
    <row r="92" spans="1:5" x14ac:dyDescent="0.2">
      <c r="A92" s="284" t="s">
        <v>1709</v>
      </c>
      <c r="B92" s="284" t="s">
        <v>865</v>
      </c>
      <c r="C92" s="481">
        <v>0</v>
      </c>
      <c r="D92" s="480">
        <v>391</v>
      </c>
      <c r="E92" s="480">
        <v>391</v>
      </c>
    </row>
    <row r="93" spans="1:5" x14ac:dyDescent="0.2">
      <c r="A93" s="284" t="s">
        <v>1710</v>
      </c>
      <c r="B93" s="451" t="s">
        <v>1711</v>
      </c>
      <c r="C93" s="481">
        <v>0</v>
      </c>
      <c r="D93" s="480">
        <v>450261.78</v>
      </c>
      <c r="E93" s="480">
        <v>450261.78</v>
      </c>
    </row>
    <row r="94" spans="1:5" x14ac:dyDescent="0.2">
      <c r="A94" s="284" t="s">
        <v>1712</v>
      </c>
      <c r="B94" s="451" t="s">
        <v>869</v>
      </c>
      <c r="C94" s="481">
        <v>0</v>
      </c>
      <c r="D94" s="480">
        <v>73120</v>
      </c>
      <c r="E94" s="480">
        <v>73120</v>
      </c>
    </row>
    <row r="95" spans="1:5" x14ac:dyDescent="0.2">
      <c r="A95" s="284" t="s">
        <v>1713</v>
      </c>
      <c r="B95" s="451" t="s">
        <v>871</v>
      </c>
      <c r="C95" s="481">
        <v>0</v>
      </c>
      <c r="D95" s="480">
        <v>428143.51</v>
      </c>
      <c r="E95" s="480">
        <v>428143.51</v>
      </c>
    </row>
    <row r="96" spans="1:5" x14ac:dyDescent="0.2">
      <c r="A96" s="284" t="s">
        <v>1714</v>
      </c>
      <c r="B96" s="451" t="s">
        <v>873</v>
      </c>
      <c r="C96" s="481">
        <v>0</v>
      </c>
      <c r="D96" s="480">
        <v>1255431.8</v>
      </c>
      <c r="E96" s="480">
        <v>1255431.8</v>
      </c>
    </row>
    <row r="97" spans="1:5" x14ac:dyDescent="0.2">
      <c r="A97" s="284" t="s">
        <v>1715</v>
      </c>
      <c r="B97" s="451" t="s">
        <v>875</v>
      </c>
      <c r="C97" s="481">
        <v>0</v>
      </c>
      <c r="D97" s="480">
        <v>35869.199999999997</v>
      </c>
      <c r="E97" s="480">
        <v>35869.199999999997</v>
      </c>
    </row>
    <row r="98" spans="1:5" x14ac:dyDescent="0.2">
      <c r="A98" s="284" t="s">
        <v>1716</v>
      </c>
      <c r="B98" s="451" t="s">
        <v>877</v>
      </c>
      <c r="C98" s="481">
        <v>0</v>
      </c>
      <c r="D98" s="480">
        <v>794761.38</v>
      </c>
      <c r="E98" s="480">
        <v>794761.38</v>
      </c>
    </row>
    <row r="99" spans="1:5" x14ac:dyDescent="0.2">
      <c r="A99" s="284" t="s">
        <v>1717</v>
      </c>
      <c r="B99" s="451" t="s">
        <v>879</v>
      </c>
      <c r="C99" s="481">
        <v>0</v>
      </c>
      <c r="D99" s="480">
        <v>51130.11</v>
      </c>
      <c r="E99" s="480">
        <v>51130.11</v>
      </c>
    </row>
    <row r="100" spans="1:5" x14ac:dyDescent="0.2">
      <c r="A100" s="284" t="s">
        <v>1718</v>
      </c>
      <c r="B100" s="451" t="s">
        <v>881</v>
      </c>
      <c r="C100" s="481">
        <v>0</v>
      </c>
      <c r="D100" s="480">
        <v>7571132.5199999996</v>
      </c>
      <c r="E100" s="480">
        <v>7571132.5199999996</v>
      </c>
    </row>
    <row r="101" spans="1:5" x14ac:dyDescent="0.2">
      <c r="A101" s="284" t="s">
        <v>1719</v>
      </c>
      <c r="B101" s="451" t="s">
        <v>883</v>
      </c>
      <c r="C101" s="481">
        <v>0</v>
      </c>
      <c r="D101" s="480">
        <v>9013.2000000000007</v>
      </c>
      <c r="E101" s="480">
        <v>9013.2000000000007</v>
      </c>
    </row>
    <row r="102" spans="1:5" x14ac:dyDescent="0.2">
      <c r="A102" s="284" t="s">
        <v>1720</v>
      </c>
      <c r="B102" s="451" t="s">
        <v>885</v>
      </c>
      <c r="C102" s="481">
        <v>0</v>
      </c>
      <c r="D102" s="480">
        <v>2469354.7400000002</v>
      </c>
      <c r="E102" s="480">
        <v>2469354.7400000002</v>
      </c>
    </row>
    <row r="103" spans="1:5" x14ac:dyDescent="0.2">
      <c r="A103" s="284" t="s">
        <v>1721</v>
      </c>
      <c r="B103" s="451" t="s">
        <v>887</v>
      </c>
      <c r="C103" s="481">
        <v>0</v>
      </c>
      <c r="D103" s="480">
        <v>834.6</v>
      </c>
      <c r="E103" s="480">
        <v>834.6</v>
      </c>
    </row>
    <row r="104" spans="1:5" x14ac:dyDescent="0.2">
      <c r="A104" s="284" t="s">
        <v>1722</v>
      </c>
      <c r="B104" s="451" t="s">
        <v>889</v>
      </c>
      <c r="C104" s="481">
        <v>0</v>
      </c>
      <c r="D104" s="480">
        <v>150000</v>
      </c>
      <c r="E104" s="480">
        <v>150000</v>
      </c>
    </row>
    <row r="105" spans="1:5" x14ac:dyDescent="0.2">
      <c r="A105" s="284" t="s">
        <v>1723</v>
      </c>
      <c r="B105" s="451" t="s">
        <v>891</v>
      </c>
      <c r="C105" s="481">
        <v>0</v>
      </c>
      <c r="D105" s="480">
        <v>213134.6</v>
      </c>
      <c r="E105" s="480">
        <v>213134.6</v>
      </c>
    </row>
    <row r="106" spans="1:5" s="8" customFormat="1" x14ac:dyDescent="0.2">
      <c r="A106" s="253"/>
      <c r="B106" s="253" t="s">
        <v>372</v>
      </c>
      <c r="C106" s="252">
        <f>SUM(C8:C105)</f>
        <v>63352466.430000007</v>
      </c>
      <c r="D106" s="252">
        <f>SUM(D8:D105)</f>
        <v>56176010.660000019</v>
      </c>
      <c r="E106" s="252">
        <f>SUM(E8:E105)</f>
        <v>-7176455.7700000163</v>
      </c>
    </row>
    <row r="107" spans="1:5" s="8" customFormat="1" x14ac:dyDescent="0.2">
      <c r="A107" s="345"/>
      <c r="B107" s="345"/>
      <c r="C107" s="358"/>
      <c r="D107" s="358"/>
      <c r="E107" s="358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91" t="s">
        <v>143</v>
      </c>
      <c r="B2" s="492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B11" zoomScaleNormal="100" zoomScaleSheetLayoutView="100" workbookViewId="0">
      <selection activeCell="C23" sqref="C23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2"/>
      <c r="D1" s="374"/>
    </row>
    <row r="2" spans="1:4" s="12" customFormat="1" x14ac:dyDescent="0.2">
      <c r="A2" s="21" t="s">
        <v>0</v>
      </c>
      <c r="B2" s="21"/>
      <c r="C2" s="372"/>
      <c r="D2" s="373"/>
    </row>
    <row r="3" spans="1:4" s="12" customFormat="1" x14ac:dyDescent="0.2">
      <c r="A3" s="21"/>
      <c r="B3" s="21"/>
      <c r="C3" s="372"/>
      <c r="D3" s="373"/>
    </row>
    <row r="4" spans="1:4" s="12" customFormat="1" x14ac:dyDescent="0.2">
      <c r="C4" s="372"/>
      <c r="D4" s="373"/>
    </row>
    <row r="5" spans="1:4" s="12" customFormat="1" ht="11.25" customHeight="1" x14ac:dyDescent="0.2">
      <c r="A5" s="511" t="s">
        <v>379</v>
      </c>
      <c r="B5" s="512"/>
      <c r="C5" s="372"/>
      <c r="D5" s="371" t="s">
        <v>377</v>
      </c>
    </row>
    <row r="6" spans="1:4" x14ac:dyDescent="0.2">
      <c r="A6" s="370"/>
      <c r="B6" s="370"/>
      <c r="C6" s="369"/>
      <c r="D6" s="368"/>
    </row>
    <row r="7" spans="1:4" ht="15" customHeight="1" x14ac:dyDescent="0.2">
      <c r="A7" s="467" t="s">
        <v>45</v>
      </c>
      <c r="B7" s="387" t="s">
        <v>46</v>
      </c>
      <c r="C7" s="468" t="s">
        <v>49</v>
      </c>
      <c r="D7" s="341" t="s">
        <v>376</v>
      </c>
    </row>
    <row r="8" spans="1:4" ht="12" customHeight="1" x14ac:dyDescent="0.2">
      <c r="A8" s="366">
        <v>123105811</v>
      </c>
      <c r="B8" s="367" t="s">
        <v>798</v>
      </c>
      <c r="C8" s="485">
        <v>3296872.16</v>
      </c>
      <c r="D8" s="365"/>
    </row>
    <row r="9" spans="1:4" x14ac:dyDescent="0.2">
      <c r="A9" s="366">
        <v>123305831</v>
      </c>
      <c r="B9" s="367" t="s">
        <v>799</v>
      </c>
      <c r="C9" s="485">
        <v>6074871.6500000004</v>
      </c>
      <c r="D9" s="365"/>
    </row>
    <row r="10" spans="1:4" x14ac:dyDescent="0.2">
      <c r="A10" s="366">
        <v>123516111</v>
      </c>
      <c r="B10" s="367" t="s">
        <v>801</v>
      </c>
      <c r="C10" s="485">
        <v>-1867948.22</v>
      </c>
      <c r="D10" s="365"/>
    </row>
    <row r="11" spans="1:4" x14ac:dyDescent="0.2">
      <c r="A11" s="366">
        <v>123526121</v>
      </c>
      <c r="B11" s="367" t="s">
        <v>802</v>
      </c>
      <c r="C11" s="485">
        <v>-764999.28</v>
      </c>
      <c r="D11" s="365"/>
    </row>
    <row r="12" spans="1:4" x14ac:dyDescent="0.2">
      <c r="A12" s="366">
        <v>123536131</v>
      </c>
      <c r="B12" s="367" t="s">
        <v>803</v>
      </c>
      <c r="C12" s="485">
        <v>-2921766.34</v>
      </c>
      <c r="D12" s="365"/>
    </row>
    <row r="13" spans="1:4" x14ac:dyDescent="0.2">
      <c r="A13" s="366">
        <v>123546141</v>
      </c>
      <c r="B13" s="367" t="s">
        <v>804</v>
      </c>
      <c r="C13" s="485">
        <v>24447820.829999998</v>
      </c>
      <c r="D13" s="365"/>
    </row>
    <row r="14" spans="1:4" x14ac:dyDescent="0.2">
      <c r="A14" s="366">
        <v>123556151</v>
      </c>
      <c r="B14" s="367" t="s">
        <v>805</v>
      </c>
      <c r="C14" s="485">
        <v>-6545847.9500000002</v>
      </c>
      <c r="D14" s="365"/>
    </row>
    <row r="15" spans="1:4" x14ac:dyDescent="0.2">
      <c r="A15" s="366">
        <v>123566161</v>
      </c>
      <c r="B15" s="367" t="s">
        <v>806</v>
      </c>
      <c r="C15" s="485">
        <v>558500</v>
      </c>
      <c r="D15" s="365"/>
    </row>
    <row r="16" spans="1:4" x14ac:dyDescent="0.2">
      <c r="A16" s="366">
        <v>123676271</v>
      </c>
      <c r="B16" s="366" t="s">
        <v>807</v>
      </c>
      <c r="C16" s="485">
        <v>-1800347.31</v>
      </c>
      <c r="D16" s="365"/>
    </row>
    <row r="17" spans="1:4" x14ac:dyDescent="0.2">
      <c r="A17" s="364"/>
      <c r="B17" s="364" t="s">
        <v>317</v>
      </c>
      <c r="C17" s="363">
        <f>SUM(C8:C16)</f>
        <v>20477155.539999999</v>
      </c>
      <c r="D17" s="362">
        <v>0</v>
      </c>
    </row>
    <row r="20" spans="1:4" x14ac:dyDescent="0.2">
      <c r="A20" s="511" t="s">
        <v>378</v>
      </c>
      <c r="B20" s="512"/>
      <c r="C20" s="372"/>
      <c r="D20" s="371" t="s">
        <v>377</v>
      </c>
    </row>
    <row r="21" spans="1:4" x14ac:dyDescent="0.2">
      <c r="A21" s="370"/>
      <c r="B21" s="370"/>
      <c r="C21" s="369"/>
      <c r="D21" s="368"/>
    </row>
    <row r="22" spans="1:4" x14ac:dyDescent="0.2">
      <c r="A22" s="228" t="s">
        <v>45</v>
      </c>
      <c r="B22" s="227" t="s">
        <v>46</v>
      </c>
      <c r="C22" s="290" t="s">
        <v>49</v>
      </c>
      <c r="D22" s="313" t="s">
        <v>376</v>
      </c>
    </row>
    <row r="23" spans="1:4" x14ac:dyDescent="0.2">
      <c r="A23" s="459" t="s">
        <v>820</v>
      </c>
      <c r="B23" s="264" t="s">
        <v>601</v>
      </c>
      <c r="C23" s="485">
        <v>303853.53999999998</v>
      </c>
      <c r="D23" s="365"/>
    </row>
    <row r="24" spans="1:4" x14ac:dyDescent="0.2">
      <c r="A24" s="459" t="s">
        <v>822</v>
      </c>
      <c r="B24" s="264" t="s">
        <v>603</v>
      </c>
      <c r="C24" s="485">
        <v>485052.39</v>
      </c>
      <c r="D24" s="365"/>
    </row>
    <row r="25" spans="1:4" x14ac:dyDescent="0.2">
      <c r="A25" s="459" t="s">
        <v>823</v>
      </c>
      <c r="B25" s="264" t="s">
        <v>604</v>
      </c>
      <c r="C25" s="485">
        <v>32416.5</v>
      </c>
      <c r="D25" s="365"/>
    </row>
    <row r="26" spans="1:4" x14ac:dyDescent="0.2">
      <c r="A26" s="459" t="s">
        <v>824</v>
      </c>
      <c r="B26" s="264" t="s">
        <v>605</v>
      </c>
      <c r="C26" s="485">
        <v>53159.22</v>
      </c>
      <c r="D26" s="365"/>
    </row>
    <row r="27" spans="1:4" x14ac:dyDescent="0.2">
      <c r="A27" s="459" t="s">
        <v>906</v>
      </c>
      <c r="B27" s="264" t="s">
        <v>907</v>
      </c>
      <c r="C27" s="485">
        <v>217000</v>
      </c>
      <c r="D27" s="365"/>
    </row>
    <row r="28" spans="1:4" x14ac:dyDescent="0.2">
      <c r="A28" s="459" t="s">
        <v>825</v>
      </c>
      <c r="B28" s="264" t="s">
        <v>606</v>
      </c>
      <c r="C28" s="485">
        <v>751844.31</v>
      </c>
      <c r="D28" s="365"/>
    </row>
    <row r="29" spans="1:4" x14ac:dyDescent="0.2">
      <c r="A29" s="459" t="s">
        <v>826</v>
      </c>
      <c r="B29" s="264" t="s">
        <v>607</v>
      </c>
      <c r="C29" s="485">
        <v>26500</v>
      </c>
      <c r="D29" s="365"/>
    </row>
    <row r="30" spans="1:4" x14ac:dyDescent="0.2">
      <c r="A30" s="459" t="s">
        <v>828</v>
      </c>
      <c r="B30" s="264" t="s">
        <v>609</v>
      </c>
      <c r="C30" s="485">
        <v>2405659.7999999998</v>
      </c>
      <c r="D30" s="365"/>
    </row>
    <row r="31" spans="1:4" x14ac:dyDescent="0.2">
      <c r="A31" s="459" t="s">
        <v>830</v>
      </c>
      <c r="B31" s="264" t="s">
        <v>611</v>
      </c>
      <c r="C31" s="485">
        <v>494386.2</v>
      </c>
      <c r="D31" s="365"/>
    </row>
    <row r="32" spans="1:4" x14ac:dyDescent="0.2">
      <c r="A32" s="459" t="s">
        <v>831</v>
      </c>
      <c r="B32" s="264" t="s">
        <v>1724</v>
      </c>
      <c r="C32" s="485">
        <v>495321.8</v>
      </c>
      <c r="D32" s="365"/>
    </row>
    <row r="33" spans="1:4" x14ac:dyDescent="0.2">
      <c r="A33" s="459" t="s">
        <v>834</v>
      </c>
      <c r="B33" s="264" t="s">
        <v>615</v>
      </c>
      <c r="C33" s="485">
        <v>92200.72</v>
      </c>
      <c r="D33" s="365"/>
    </row>
    <row r="34" spans="1:4" x14ac:dyDescent="0.2">
      <c r="A34" s="459" t="s">
        <v>835</v>
      </c>
      <c r="B34" s="264" t="s">
        <v>616</v>
      </c>
      <c r="C34" s="485">
        <v>160494.14000000001</v>
      </c>
      <c r="D34" s="365"/>
    </row>
    <row r="35" spans="1:4" x14ac:dyDescent="0.2">
      <c r="A35" s="459" t="s">
        <v>836</v>
      </c>
      <c r="B35" s="264" t="s">
        <v>837</v>
      </c>
      <c r="C35" s="485">
        <v>7900</v>
      </c>
      <c r="D35" s="365"/>
    </row>
    <row r="36" spans="1:4" x14ac:dyDescent="0.2">
      <c r="A36" s="459" t="s">
        <v>838</v>
      </c>
      <c r="B36" s="264" t="s">
        <v>617</v>
      </c>
      <c r="C36" s="485">
        <v>581270.88</v>
      </c>
      <c r="D36" s="365"/>
    </row>
    <row r="37" spans="1:4" x14ac:dyDescent="0.2">
      <c r="A37" s="459" t="s">
        <v>839</v>
      </c>
      <c r="B37" s="264" t="s">
        <v>618</v>
      </c>
      <c r="C37" s="485">
        <v>43546.400000000001</v>
      </c>
      <c r="D37" s="365"/>
    </row>
    <row r="38" spans="1:4" x14ac:dyDescent="0.2">
      <c r="A38" s="459" t="s">
        <v>840</v>
      </c>
      <c r="B38" s="264" t="s">
        <v>619</v>
      </c>
      <c r="C38" s="485">
        <v>458742.32</v>
      </c>
      <c r="D38" s="365"/>
    </row>
    <row r="39" spans="1:4" x14ac:dyDescent="0.2">
      <c r="A39" s="471">
        <v>125105911</v>
      </c>
      <c r="B39" s="282" t="s">
        <v>643</v>
      </c>
      <c r="C39" s="485">
        <v>710840</v>
      </c>
      <c r="D39" s="365"/>
    </row>
    <row r="40" spans="1:4" x14ac:dyDescent="0.2">
      <c r="A40" s="471">
        <v>125415971</v>
      </c>
      <c r="B40" s="282" t="s">
        <v>808</v>
      </c>
      <c r="C40" s="485">
        <v>8000</v>
      </c>
      <c r="D40" s="365"/>
    </row>
    <row r="41" spans="1:4" x14ac:dyDescent="0.2">
      <c r="A41" s="364"/>
      <c r="B41" s="364" t="s">
        <v>375</v>
      </c>
      <c r="C41" s="363">
        <f>SUM(C23:C40)</f>
        <v>7328188.2199999997</v>
      </c>
      <c r="D41" s="362">
        <v>0</v>
      </c>
    </row>
  </sheetData>
  <mergeCells count="2">
    <mergeCell ref="A5:B5"/>
    <mergeCell ref="A20:B20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22"/>
    <dataValidation allowBlank="1" showInputMessage="1" showErrorMessage="1" prompt="Corresponde al nombre o descripción de la cuenta de acuerdo al Plan de Cuentas emitido por el CONAC." sqref="B7 B22"/>
    <dataValidation allowBlank="1" showInputMessage="1" showErrorMessage="1" prompt="Importe (saldo final) de las adquisiciones de bienes muebles e inmuebles efectuadas en el periodo al que corresponde la cuenta pública presentada." sqref="C22"/>
    <dataValidation allowBlank="1" showInputMessage="1" showErrorMessage="1" prompt="Detallar el porcentaje de estas adquisiciones que fueron realizadas mediante subsidios de capital del sector central (subsidiados por la federación, estado o municipio)." sqref="D7 D22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91" t="s">
        <v>143</v>
      </c>
      <c r="B2" s="492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93" t="s">
        <v>213</v>
      </c>
      <c r="B6" s="503"/>
      <c r="C6" s="503"/>
      <c r="D6" s="504"/>
    </row>
    <row r="7" spans="1:4" ht="27.95" customHeight="1" thickBot="1" x14ac:dyDescent="0.25">
      <c r="A7" s="513" t="s">
        <v>214</v>
      </c>
      <c r="B7" s="514"/>
      <c r="C7" s="514"/>
      <c r="D7" s="515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22" activePane="bottomLeft" state="frozen"/>
      <selection pane="bottomLeft" activeCell="D42" sqref="D42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2"/>
    </row>
    <row r="2" spans="1:4" s="12" customFormat="1" x14ac:dyDescent="0.2">
      <c r="A2" s="21" t="s">
        <v>0</v>
      </c>
      <c r="B2" s="21"/>
      <c r="C2" s="372"/>
    </row>
    <row r="3" spans="1:4" s="12" customFormat="1" x14ac:dyDescent="0.2">
      <c r="A3" s="21"/>
      <c r="B3" s="21"/>
      <c r="C3" s="372"/>
    </row>
    <row r="4" spans="1:4" s="12" customFormat="1" x14ac:dyDescent="0.2">
      <c r="A4" s="21"/>
      <c r="B4" s="21"/>
      <c r="C4" s="372"/>
    </row>
    <row r="5" spans="1:4" s="12" customFormat="1" x14ac:dyDescent="0.2">
      <c r="C5" s="372"/>
    </row>
    <row r="6" spans="1:4" s="12" customFormat="1" ht="11.25" customHeight="1" x14ac:dyDescent="0.2">
      <c r="A6" s="511" t="s">
        <v>227</v>
      </c>
      <c r="B6" s="512"/>
      <c r="C6" s="372"/>
      <c r="D6" s="388" t="s">
        <v>413</v>
      </c>
    </row>
    <row r="7" spans="1:4" x14ac:dyDescent="0.2">
      <c r="A7" s="370"/>
      <c r="B7" s="370"/>
      <c r="C7" s="369"/>
    </row>
    <row r="8" spans="1:4" ht="15" customHeight="1" x14ac:dyDescent="0.2">
      <c r="A8" s="228" t="s">
        <v>45</v>
      </c>
      <c r="B8" s="387" t="s">
        <v>46</v>
      </c>
      <c r="C8" s="290" t="s">
        <v>47</v>
      </c>
      <c r="D8" s="290" t="s">
        <v>48</v>
      </c>
    </row>
    <row r="9" spans="1:4" x14ac:dyDescent="0.2">
      <c r="A9" s="384">
        <v>5500</v>
      </c>
      <c r="B9" s="386" t="s">
        <v>412</v>
      </c>
      <c r="C9" s="380"/>
      <c r="D9" s="379"/>
    </row>
    <row r="10" spans="1:4" x14ac:dyDescent="0.2">
      <c r="A10" s="382">
        <v>5510</v>
      </c>
      <c r="B10" s="385" t="s">
        <v>411</v>
      </c>
      <c r="C10" s="380">
        <v>8607305.2200000007</v>
      </c>
      <c r="D10" s="379">
        <v>8145765.2699999996</v>
      </c>
    </row>
    <row r="11" spans="1:4" x14ac:dyDescent="0.2">
      <c r="A11" s="382">
        <v>5511</v>
      </c>
      <c r="B11" s="385" t="s">
        <v>410</v>
      </c>
      <c r="C11" s="380"/>
      <c r="D11" s="379"/>
    </row>
    <row r="12" spans="1:4" x14ac:dyDescent="0.2">
      <c r="A12" s="382">
        <v>5512</v>
      </c>
      <c r="B12" s="385" t="s">
        <v>409</v>
      </c>
      <c r="C12" s="380"/>
      <c r="D12" s="379"/>
    </row>
    <row r="13" spans="1:4" x14ac:dyDescent="0.2">
      <c r="A13" s="382">
        <v>5513</v>
      </c>
      <c r="B13" s="385" t="s">
        <v>408</v>
      </c>
      <c r="C13" s="380"/>
      <c r="D13" s="379"/>
    </row>
    <row r="14" spans="1:4" x14ac:dyDescent="0.2">
      <c r="A14" s="382">
        <v>5514</v>
      </c>
      <c r="B14" s="385" t="s">
        <v>407</v>
      </c>
      <c r="C14" s="380"/>
      <c r="D14" s="379"/>
    </row>
    <row r="15" spans="1:4" x14ac:dyDescent="0.2">
      <c r="A15" s="382">
        <v>5515</v>
      </c>
      <c r="B15" s="385" t="s">
        <v>406</v>
      </c>
      <c r="C15" s="380"/>
      <c r="D15" s="379"/>
    </row>
    <row r="16" spans="1:4" x14ac:dyDescent="0.2">
      <c r="A16" s="382">
        <v>5516</v>
      </c>
      <c r="B16" s="385" t="s">
        <v>405</v>
      </c>
      <c r="C16" s="380"/>
      <c r="D16" s="379"/>
    </row>
    <row r="17" spans="1:4" x14ac:dyDescent="0.2">
      <c r="A17" s="382">
        <v>5517</v>
      </c>
      <c r="B17" s="385" t="s">
        <v>404</v>
      </c>
      <c r="C17" s="380"/>
      <c r="D17" s="379"/>
    </row>
    <row r="18" spans="1:4" x14ac:dyDescent="0.2">
      <c r="A18" s="382">
        <v>5518</v>
      </c>
      <c r="B18" s="385" t="s">
        <v>403</v>
      </c>
      <c r="C18" s="380"/>
      <c r="D18" s="379"/>
    </row>
    <row r="19" spans="1:4" x14ac:dyDescent="0.2">
      <c r="A19" s="382">
        <v>5520</v>
      </c>
      <c r="B19" s="385" t="s">
        <v>402</v>
      </c>
      <c r="C19" s="380"/>
      <c r="D19" s="379"/>
    </row>
    <row r="20" spans="1:4" x14ac:dyDescent="0.2">
      <c r="A20" s="382">
        <v>5521</v>
      </c>
      <c r="B20" s="385" t="s">
        <v>401</v>
      </c>
      <c r="C20" s="380"/>
      <c r="D20" s="379"/>
    </row>
    <row r="21" spans="1:4" x14ac:dyDescent="0.2">
      <c r="A21" s="382">
        <v>5522</v>
      </c>
      <c r="B21" s="385" t="s">
        <v>400</v>
      </c>
      <c r="C21" s="380"/>
      <c r="D21" s="379"/>
    </row>
    <row r="22" spans="1:4" x14ac:dyDescent="0.2">
      <c r="A22" s="382">
        <v>5530</v>
      </c>
      <c r="B22" s="385" t="s">
        <v>399</v>
      </c>
      <c r="C22" s="380"/>
      <c r="D22" s="379"/>
    </row>
    <row r="23" spans="1:4" x14ac:dyDescent="0.2">
      <c r="A23" s="382">
        <v>5531</v>
      </c>
      <c r="B23" s="385" t="s">
        <v>398</v>
      </c>
      <c r="C23" s="380"/>
      <c r="D23" s="379"/>
    </row>
    <row r="24" spans="1:4" x14ac:dyDescent="0.2">
      <c r="A24" s="382">
        <v>5532</v>
      </c>
      <c r="B24" s="385" t="s">
        <v>397</v>
      </c>
      <c r="C24" s="380"/>
      <c r="D24" s="379"/>
    </row>
    <row r="25" spans="1:4" x14ac:dyDescent="0.2">
      <c r="A25" s="382">
        <v>5533</v>
      </c>
      <c r="B25" s="385" t="s">
        <v>396</v>
      </c>
      <c r="C25" s="380"/>
      <c r="D25" s="379"/>
    </row>
    <row r="26" spans="1:4" x14ac:dyDescent="0.2">
      <c r="A26" s="382">
        <v>5534</v>
      </c>
      <c r="B26" s="385" t="s">
        <v>395</v>
      </c>
      <c r="C26" s="380"/>
      <c r="D26" s="379"/>
    </row>
    <row r="27" spans="1:4" x14ac:dyDescent="0.2">
      <c r="A27" s="382">
        <v>5535</v>
      </c>
      <c r="B27" s="385" t="s">
        <v>394</v>
      </c>
      <c r="C27" s="380"/>
      <c r="D27" s="379"/>
    </row>
    <row r="28" spans="1:4" x14ac:dyDescent="0.2">
      <c r="A28" s="382">
        <v>5540</v>
      </c>
      <c r="B28" s="385" t="s">
        <v>393</v>
      </c>
      <c r="C28" s="380"/>
      <c r="D28" s="379"/>
    </row>
    <row r="29" spans="1:4" x14ac:dyDescent="0.2">
      <c r="A29" s="382">
        <v>5541</v>
      </c>
      <c r="B29" s="385" t="s">
        <v>393</v>
      </c>
      <c r="C29" s="380"/>
      <c r="D29" s="379"/>
    </row>
    <row r="30" spans="1:4" x14ac:dyDescent="0.2">
      <c r="A30" s="382">
        <v>5550</v>
      </c>
      <c r="B30" s="381" t="s">
        <v>392</v>
      </c>
      <c r="C30" s="380"/>
      <c r="D30" s="379"/>
    </row>
    <row r="31" spans="1:4" x14ac:dyDescent="0.2">
      <c r="A31" s="382">
        <v>5551</v>
      </c>
      <c r="B31" s="381" t="s">
        <v>392</v>
      </c>
      <c r="C31" s="380"/>
      <c r="D31" s="379"/>
    </row>
    <row r="32" spans="1:4" x14ac:dyDescent="0.2">
      <c r="A32" s="382">
        <v>5590</v>
      </c>
      <c r="B32" s="381" t="s">
        <v>391</v>
      </c>
      <c r="C32" s="380"/>
      <c r="D32" s="379"/>
    </row>
    <row r="33" spans="1:4" x14ac:dyDescent="0.2">
      <c r="A33" s="382">
        <v>5591</v>
      </c>
      <c r="B33" s="381" t="s">
        <v>390</v>
      </c>
      <c r="C33" s="380"/>
      <c r="D33" s="379"/>
    </row>
    <row r="34" spans="1:4" x14ac:dyDescent="0.2">
      <c r="A34" s="382">
        <v>5592</v>
      </c>
      <c r="B34" s="381" t="s">
        <v>389</v>
      </c>
      <c r="C34" s="380"/>
      <c r="D34" s="379"/>
    </row>
    <row r="35" spans="1:4" x14ac:dyDescent="0.2">
      <c r="A35" s="382">
        <v>5593</v>
      </c>
      <c r="B35" s="381" t="s">
        <v>388</v>
      </c>
      <c r="C35" s="380"/>
      <c r="D35" s="379"/>
    </row>
    <row r="36" spans="1:4" x14ac:dyDescent="0.2">
      <c r="A36" s="382">
        <v>5594</v>
      </c>
      <c r="B36" s="381" t="s">
        <v>387</v>
      </c>
      <c r="C36" s="380"/>
      <c r="D36" s="379"/>
    </row>
    <row r="37" spans="1:4" x14ac:dyDescent="0.2">
      <c r="A37" s="382">
        <v>5595</v>
      </c>
      <c r="B37" s="381" t="s">
        <v>386</v>
      </c>
      <c r="C37" s="380"/>
      <c r="D37" s="379"/>
    </row>
    <row r="38" spans="1:4" x14ac:dyDescent="0.2">
      <c r="A38" s="382">
        <v>5596</v>
      </c>
      <c r="B38" s="381" t="s">
        <v>385</v>
      </c>
      <c r="C38" s="380"/>
      <c r="D38" s="379"/>
    </row>
    <row r="39" spans="1:4" x14ac:dyDescent="0.2">
      <c r="A39" s="382">
        <v>5597</v>
      </c>
      <c r="B39" s="381" t="s">
        <v>384</v>
      </c>
      <c r="C39" s="380"/>
      <c r="D39" s="379"/>
    </row>
    <row r="40" spans="1:4" x14ac:dyDescent="0.2">
      <c r="A40" s="382">
        <v>5599</v>
      </c>
      <c r="B40" s="381" t="s">
        <v>383</v>
      </c>
      <c r="C40" s="380"/>
      <c r="D40" s="379"/>
    </row>
    <row r="41" spans="1:4" x14ac:dyDescent="0.2">
      <c r="A41" s="384">
        <v>5600</v>
      </c>
      <c r="B41" s="383" t="s">
        <v>382</v>
      </c>
      <c r="C41" s="380"/>
      <c r="D41" s="379"/>
    </row>
    <row r="42" spans="1:4" x14ac:dyDescent="0.2">
      <c r="A42" s="382">
        <v>5610</v>
      </c>
      <c r="B42" s="381" t="s">
        <v>381</v>
      </c>
      <c r="C42" s="380">
        <v>31029228.18</v>
      </c>
      <c r="D42" s="379">
        <v>15252745.039999999</v>
      </c>
    </row>
    <row r="43" spans="1:4" x14ac:dyDescent="0.2">
      <c r="A43" s="378">
        <v>5611</v>
      </c>
      <c r="B43" s="377" t="s">
        <v>380</v>
      </c>
      <c r="C43" s="376"/>
      <c r="D43" s="375"/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19" sqref="C19"/>
    </sheetView>
  </sheetViews>
  <sheetFormatPr baseColWidth="10" defaultRowHeight="11.25" x14ac:dyDescent="0.2"/>
  <cols>
    <col min="1" max="1" width="12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08" t="s">
        <v>135</v>
      </c>
      <c r="B5" s="407"/>
      <c r="C5" s="406" t="s">
        <v>141</v>
      </c>
    </row>
    <row r="6" spans="1:3" x14ac:dyDescent="0.2">
      <c r="A6" s="405"/>
      <c r="B6" s="405"/>
      <c r="C6" s="404"/>
    </row>
    <row r="7" spans="1:3" ht="15" customHeight="1" x14ac:dyDescent="0.2">
      <c r="A7" s="228" t="s">
        <v>45</v>
      </c>
      <c r="B7" s="403" t="s">
        <v>46</v>
      </c>
      <c r="C7" s="387" t="s">
        <v>265</v>
      </c>
    </row>
    <row r="8" spans="1:3" x14ac:dyDescent="0.2">
      <c r="A8" s="400">
        <v>900001</v>
      </c>
      <c r="B8" s="402" t="s">
        <v>427</v>
      </c>
      <c r="C8" s="398">
        <v>326069032.13</v>
      </c>
    </row>
    <row r="9" spans="1:3" x14ac:dyDescent="0.2">
      <c r="A9" s="400">
        <v>900002</v>
      </c>
      <c r="B9" s="399" t="s">
        <v>426</v>
      </c>
      <c r="C9" s="398">
        <f>SUM(C10:C14)</f>
        <v>0</v>
      </c>
    </row>
    <row r="10" spans="1:3" x14ac:dyDescent="0.2">
      <c r="A10" s="401">
        <v>4320</v>
      </c>
      <c r="B10" s="395" t="s">
        <v>425</v>
      </c>
      <c r="C10" s="392"/>
    </row>
    <row r="11" spans="1:3" ht="22.5" x14ac:dyDescent="0.2">
      <c r="A11" s="401">
        <v>4330</v>
      </c>
      <c r="B11" s="395" t="s">
        <v>424</v>
      </c>
      <c r="C11" s="392"/>
    </row>
    <row r="12" spans="1:3" x14ac:dyDescent="0.2">
      <c r="A12" s="401">
        <v>4340</v>
      </c>
      <c r="B12" s="395" t="s">
        <v>423</v>
      </c>
      <c r="C12" s="392"/>
    </row>
    <row r="13" spans="1:3" x14ac:dyDescent="0.2">
      <c r="A13" s="401">
        <v>4399</v>
      </c>
      <c r="B13" s="395" t="s">
        <v>422</v>
      </c>
      <c r="C13" s="392"/>
    </row>
    <row r="14" spans="1:3" x14ac:dyDescent="0.2">
      <c r="A14" s="394">
        <v>4400</v>
      </c>
      <c r="B14" s="395" t="s">
        <v>421</v>
      </c>
      <c r="C14" s="392"/>
    </row>
    <row r="15" spans="1:3" x14ac:dyDescent="0.2">
      <c r="A15" s="400">
        <v>900003</v>
      </c>
      <c r="B15" s="399" t="s">
        <v>420</v>
      </c>
      <c r="C15" s="398">
        <f>SUM(C16:C19)</f>
        <v>59715206.270000003</v>
      </c>
    </row>
    <row r="16" spans="1:3" x14ac:dyDescent="0.2">
      <c r="A16" s="397">
        <v>52</v>
      </c>
      <c r="B16" s="395" t="s">
        <v>419</v>
      </c>
      <c r="C16" s="392"/>
    </row>
    <row r="17" spans="1:3" x14ac:dyDescent="0.2">
      <c r="A17" s="397">
        <v>62</v>
      </c>
      <c r="B17" s="395" t="s">
        <v>418</v>
      </c>
      <c r="C17" s="392"/>
    </row>
    <row r="18" spans="1:3" x14ac:dyDescent="0.2">
      <c r="A18" s="396" t="s">
        <v>417</v>
      </c>
      <c r="B18" s="395" t="s">
        <v>416</v>
      </c>
      <c r="C18" s="392"/>
    </row>
    <row r="19" spans="1:3" x14ac:dyDescent="0.2">
      <c r="A19" s="394">
        <v>4500</v>
      </c>
      <c r="B19" s="393" t="s">
        <v>415</v>
      </c>
      <c r="C19" s="392">
        <v>59715206.270000003</v>
      </c>
    </row>
    <row r="20" spans="1:3" x14ac:dyDescent="0.2">
      <c r="A20" s="391">
        <v>900004</v>
      </c>
      <c r="B20" s="390" t="s">
        <v>414</v>
      </c>
      <c r="C20" s="389">
        <f>+C8+C9-C15</f>
        <v>266353825.85999998</v>
      </c>
    </row>
    <row r="23" spans="1:3" x14ac:dyDescent="0.2">
      <c r="C23" s="7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91" t="s">
        <v>143</v>
      </c>
      <c r="B2" s="492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516" t="s">
        <v>216</v>
      </c>
      <c r="B7" s="517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35" sqref="C35"/>
    </sheetView>
  </sheetViews>
  <sheetFormatPr baseColWidth="10" defaultRowHeight="11.25" x14ac:dyDescent="0.2"/>
  <cols>
    <col min="1" max="1" width="13.570312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08" t="s">
        <v>136</v>
      </c>
      <c r="B5" s="407"/>
      <c r="C5" s="419" t="s">
        <v>142</v>
      </c>
    </row>
    <row r="6" spans="1:3" ht="11.25" customHeight="1" x14ac:dyDescent="0.2">
      <c r="A6" s="405"/>
      <c r="B6" s="404"/>
      <c r="C6" s="418"/>
    </row>
    <row r="7" spans="1:3" ht="15" customHeight="1" x14ac:dyDescent="0.2">
      <c r="A7" s="228" t="s">
        <v>45</v>
      </c>
      <c r="B7" s="403" t="s">
        <v>46</v>
      </c>
      <c r="C7" s="387" t="s">
        <v>265</v>
      </c>
    </row>
    <row r="8" spans="1:3" x14ac:dyDescent="0.2">
      <c r="A8" s="417">
        <v>900001</v>
      </c>
      <c r="B8" s="416" t="s">
        <v>450</v>
      </c>
      <c r="C8" s="415">
        <v>274630025.32999998</v>
      </c>
    </row>
    <row r="9" spans="1:3" x14ac:dyDescent="0.2">
      <c r="A9" s="417">
        <v>900002</v>
      </c>
      <c r="B9" s="416" t="s">
        <v>449</v>
      </c>
      <c r="C9" s="415">
        <f>SUM(C10:C26)</f>
        <v>83605586.430000007</v>
      </c>
    </row>
    <row r="10" spans="1:3" x14ac:dyDescent="0.2">
      <c r="A10" s="401">
        <v>5100</v>
      </c>
      <c r="B10" s="414" t="s">
        <v>448</v>
      </c>
      <c r="C10" s="412">
        <v>819558.32</v>
      </c>
    </row>
    <row r="11" spans="1:3" x14ac:dyDescent="0.2">
      <c r="A11" s="401">
        <v>5200</v>
      </c>
      <c r="B11" s="414" t="s">
        <v>447</v>
      </c>
      <c r="C11" s="412">
        <v>1031443.53</v>
      </c>
    </row>
    <row r="12" spans="1:3" x14ac:dyDescent="0.2">
      <c r="A12" s="401">
        <v>5300</v>
      </c>
      <c r="B12" s="414" t="s">
        <v>446</v>
      </c>
      <c r="C12" s="412">
        <v>0</v>
      </c>
    </row>
    <row r="13" spans="1:3" x14ac:dyDescent="0.2">
      <c r="A13" s="401">
        <v>5400</v>
      </c>
      <c r="B13" s="414" t="s">
        <v>445</v>
      </c>
      <c r="C13" s="412">
        <v>2618386.2000000002</v>
      </c>
    </row>
    <row r="14" spans="1:3" x14ac:dyDescent="0.2">
      <c r="A14" s="401">
        <v>5500</v>
      </c>
      <c r="B14" s="414" t="s">
        <v>444</v>
      </c>
      <c r="C14" s="412">
        <v>495321.8</v>
      </c>
    </row>
    <row r="15" spans="1:3" x14ac:dyDescent="0.2">
      <c r="A15" s="401">
        <v>5600</v>
      </c>
      <c r="B15" s="414" t="s">
        <v>443</v>
      </c>
      <c r="C15" s="412">
        <v>782779.01</v>
      </c>
    </row>
    <row r="16" spans="1:3" x14ac:dyDescent="0.2">
      <c r="A16" s="401">
        <v>5700</v>
      </c>
      <c r="B16" s="414" t="s">
        <v>442</v>
      </c>
      <c r="C16" s="412">
        <v>0</v>
      </c>
    </row>
    <row r="17" spans="1:3" x14ac:dyDescent="0.2">
      <c r="A17" s="401" t="s">
        <v>441</v>
      </c>
      <c r="B17" s="414" t="s">
        <v>440</v>
      </c>
      <c r="C17" s="412">
        <f>1500000+72931499.78</f>
        <v>74431499.780000001</v>
      </c>
    </row>
    <row r="18" spans="1:3" x14ac:dyDescent="0.2">
      <c r="A18" s="401">
        <v>5900</v>
      </c>
      <c r="B18" s="414" t="s">
        <v>439</v>
      </c>
      <c r="C18" s="412">
        <v>718840</v>
      </c>
    </row>
    <row r="19" spans="1:3" x14ac:dyDescent="0.2">
      <c r="A19" s="397">
        <v>6200</v>
      </c>
      <c r="B19" s="414" t="s">
        <v>438</v>
      </c>
      <c r="C19" s="412">
        <v>1972901.79</v>
      </c>
    </row>
    <row r="20" spans="1:3" x14ac:dyDescent="0.2">
      <c r="A20" s="397">
        <v>7200</v>
      </c>
      <c r="B20" s="414" t="s">
        <v>437</v>
      </c>
      <c r="C20" s="412"/>
    </row>
    <row r="21" spans="1:3" x14ac:dyDescent="0.2">
      <c r="A21" s="397">
        <v>7300</v>
      </c>
      <c r="B21" s="414" t="s">
        <v>436</v>
      </c>
      <c r="C21" s="412"/>
    </row>
    <row r="22" spans="1:3" x14ac:dyDescent="0.2">
      <c r="A22" s="397">
        <v>7500</v>
      </c>
      <c r="B22" s="414" t="s">
        <v>435</v>
      </c>
      <c r="C22" s="412"/>
    </row>
    <row r="23" spans="1:3" x14ac:dyDescent="0.2">
      <c r="A23" s="397">
        <v>7900</v>
      </c>
      <c r="B23" s="414" t="s">
        <v>434</v>
      </c>
      <c r="C23" s="412"/>
    </row>
    <row r="24" spans="1:3" x14ac:dyDescent="0.2">
      <c r="A24" s="397">
        <v>9100</v>
      </c>
      <c r="B24" s="414" t="s">
        <v>433</v>
      </c>
      <c r="C24" s="412">
        <v>734856</v>
      </c>
    </row>
    <row r="25" spans="1:3" x14ac:dyDescent="0.2">
      <c r="A25" s="397">
        <v>9900</v>
      </c>
      <c r="B25" s="414" t="s">
        <v>432</v>
      </c>
      <c r="C25" s="412">
        <v>0</v>
      </c>
    </row>
    <row r="26" spans="1:3" x14ac:dyDescent="0.2">
      <c r="A26" s="397">
        <v>7400</v>
      </c>
      <c r="B26" s="413" t="s">
        <v>431</v>
      </c>
      <c r="C26" s="412"/>
    </row>
    <row r="27" spans="1:3" x14ac:dyDescent="0.2">
      <c r="A27" s="417">
        <v>900003</v>
      </c>
      <c r="B27" s="416" t="s">
        <v>430</v>
      </c>
      <c r="C27" s="415">
        <f>SUM(C28:C34)</f>
        <v>39649442.810000002</v>
      </c>
    </row>
    <row r="28" spans="1:3" ht="22.5" x14ac:dyDescent="0.2">
      <c r="A28" s="401">
        <v>5510</v>
      </c>
      <c r="B28" s="414" t="s">
        <v>411</v>
      </c>
      <c r="C28" s="412">
        <v>8620214.6300000008</v>
      </c>
    </row>
    <row r="29" spans="1:3" x14ac:dyDescent="0.2">
      <c r="A29" s="401">
        <v>5520</v>
      </c>
      <c r="B29" s="414" t="s">
        <v>402</v>
      </c>
      <c r="C29" s="412"/>
    </row>
    <row r="30" spans="1:3" x14ac:dyDescent="0.2">
      <c r="A30" s="401">
        <v>5530</v>
      </c>
      <c r="B30" s="414" t="s">
        <v>399</v>
      </c>
      <c r="C30" s="412"/>
    </row>
    <row r="31" spans="1:3" ht="22.5" x14ac:dyDescent="0.2">
      <c r="A31" s="401">
        <v>5540</v>
      </c>
      <c r="B31" s="414" t="s">
        <v>393</v>
      </c>
      <c r="C31" s="412"/>
    </row>
    <row r="32" spans="1:3" x14ac:dyDescent="0.2">
      <c r="A32" s="401">
        <v>5550</v>
      </c>
      <c r="B32" s="414" t="s">
        <v>392</v>
      </c>
      <c r="C32" s="412"/>
    </row>
    <row r="33" spans="1:3" x14ac:dyDescent="0.2">
      <c r="A33" s="401">
        <v>5590</v>
      </c>
      <c r="B33" s="414" t="s">
        <v>391</v>
      </c>
      <c r="C33" s="412"/>
    </row>
    <row r="34" spans="1:3" x14ac:dyDescent="0.2">
      <c r="A34" s="401">
        <v>5600</v>
      </c>
      <c r="B34" s="413" t="s">
        <v>429</v>
      </c>
      <c r="C34" s="412">
        <v>31029228.18</v>
      </c>
    </row>
    <row r="35" spans="1:3" x14ac:dyDescent="0.2">
      <c r="A35" s="411">
        <v>900004</v>
      </c>
      <c r="B35" s="410" t="s">
        <v>428</v>
      </c>
      <c r="C35" s="409">
        <f>+C8-C9+C27</f>
        <v>230673881.70999998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91" t="s">
        <v>143</v>
      </c>
      <c r="B2" s="492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516" t="s">
        <v>221</v>
      </c>
      <c r="B7" s="517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91" t="s">
        <v>143</v>
      </c>
      <c r="B2" s="492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B13" sqref="B13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45" t="s">
        <v>40</v>
      </c>
    </row>
    <row r="3" spans="1:8" x14ac:dyDescent="0.2">
      <c r="A3" s="3"/>
    </row>
    <row r="4" spans="1:8" s="39" customFormat="1" ht="12.75" x14ac:dyDescent="0.2">
      <c r="A4" s="444" t="s">
        <v>76</v>
      </c>
    </row>
    <row r="5" spans="1:8" s="39" customFormat="1" ht="35.1" customHeight="1" x14ac:dyDescent="0.2">
      <c r="A5" s="519" t="s">
        <v>77</v>
      </c>
      <c r="B5" s="519"/>
      <c r="C5" s="519"/>
      <c r="D5" s="519"/>
      <c r="E5" s="519"/>
      <c r="F5" s="519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3" t="s">
        <v>79</v>
      </c>
      <c r="B9" s="41"/>
      <c r="C9" s="41"/>
      <c r="D9" s="41"/>
    </row>
    <row r="10" spans="1:8" s="39" customFormat="1" ht="12.75" x14ac:dyDescent="0.2">
      <c r="A10" s="443"/>
      <c r="B10" s="41"/>
      <c r="C10" s="41"/>
      <c r="D10" s="41"/>
    </row>
    <row r="11" spans="1:8" s="39" customFormat="1" ht="12.75" x14ac:dyDescent="0.2">
      <c r="A11" s="432">
        <v>7000</v>
      </c>
      <c r="B11" s="431" t="s">
        <v>515</v>
      </c>
      <c r="C11" s="41"/>
      <c r="D11" s="41"/>
    </row>
    <row r="12" spans="1:8" s="39" customFormat="1" ht="12.75" x14ac:dyDescent="0.2">
      <c r="A12" s="432"/>
      <c r="B12" s="431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37">
        <v>7100</v>
      </c>
      <c r="B14" s="442" t="s">
        <v>514</v>
      </c>
      <c r="C14" s="439"/>
      <c r="D14" s="439"/>
      <c r="E14" s="434"/>
    </row>
    <row r="15" spans="1:8" s="39" customFormat="1" x14ac:dyDescent="0.2">
      <c r="A15" s="423">
        <v>7110</v>
      </c>
      <c r="B15" s="440" t="s">
        <v>513</v>
      </c>
      <c r="C15" s="439"/>
      <c r="D15" s="439"/>
      <c r="E15" s="434"/>
    </row>
    <row r="16" spans="1:8" s="39" customFormat="1" x14ac:dyDescent="0.2">
      <c r="A16" s="423">
        <v>7120</v>
      </c>
      <c r="B16" s="440" t="s">
        <v>512</v>
      </c>
      <c r="C16" s="439"/>
      <c r="D16" s="439"/>
      <c r="E16" s="434"/>
    </row>
    <row r="17" spans="1:5" s="39" customFormat="1" x14ac:dyDescent="0.2">
      <c r="A17" s="423">
        <v>7130</v>
      </c>
      <c r="B17" s="440" t="s">
        <v>511</v>
      </c>
      <c r="C17" s="439"/>
      <c r="D17" s="439"/>
      <c r="E17" s="434"/>
    </row>
    <row r="18" spans="1:5" s="39" customFormat="1" ht="22.5" x14ac:dyDescent="0.2">
      <c r="A18" s="423">
        <v>7140</v>
      </c>
      <c r="B18" s="440" t="s">
        <v>510</v>
      </c>
      <c r="C18" s="439"/>
      <c r="D18" s="439"/>
      <c r="E18" s="434"/>
    </row>
    <row r="19" spans="1:5" s="39" customFormat="1" ht="22.5" x14ac:dyDescent="0.2">
      <c r="A19" s="423">
        <v>7150</v>
      </c>
      <c r="B19" s="440" t="s">
        <v>509</v>
      </c>
      <c r="C19" s="439"/>
      <c r="D19" s="439"/>
      <c r="E19" s="434"/>
    </row>
    <row r="20" spans="1:5" s="39" customFormat="1" x14ac:dyDescent="0.2">
      <c r="A20" s="423">
        <v>7160</v>
      </c>
      <c r="B20" s="440" t="s">
        <v>508</v>
      </c>
      <c r="C20" s="439"/>
      <c r="D20" s="439"/>
      <c r="E20" s="434"/>
    </row>
    <row r="21" spans="1:5" s="39" customFormat="1" x14ac:dyDescent="0.2">
      <c r="A21" s="437">
        <v>7200</v>
      </c>
      <c r="B21" s="442" t="s">
        <v>507</v>
      </c>
      <c r="C21" s="439"/>
      <c r="D21" s="439"/>
      <c r="E21" s="434"/>
    </row>
    <row r="22" spans="1:5" s="39" customFormat="1" ht="22.5" x14ac:dyDescent="0.2">
      <c r="A22" s="423">
        <v>7210</v>
      </c>
      <c r="B22" s="440" t="s">
        <v>506</v>
      </c>
      <c r="C22" s="439"/>
      <c r="D22" s="439"/>
      <c r="E22" s="434"/>
    </row>
    <row r="23" spans="1:5" s="39" customFormat="1" ht="22.5" x14ac:dyDescent="0.2">
      <c r="A23" s="423">
        <v>7220</v>
      </c>
      <c r="B23" s="440" t="s">
        <v>505</v>
      </c>
      <c r="C23" s="439"/>
      <c r="D23" s="439"/>
      <c r="E23" s="434"/>
    </row>
    <row r="24" spans="1:5" s="39" customFormat="1" ht="12.95" customHeight="1" x14ac:dyDescent="0.2">
      <c r="A24" s="423">
        <v>7230</v>
      </c>
      <c r="B24" s="438" t="s">
        <v>504</v>
      </c>
      <c r="C24" s="434"/>
      <c r="D24" s="434"/>
      <c r="E24" s="434"/>
    </row>
    <row r="25" spans="1:5" s="39" customFormat="1" ht="22.5" x14ac:dyDescent="0.2">
      <c r="A25" s="423">
        <v>7240</v>
      </c>
      <c r="B25" s="438" t="s">
        <v>503</v>
      </c>
      <c r="C25" s="434"/>
      <c r="D25" s="434"/>
      <c r="E25" s="434"/>
    </row>
    <row r="26" spans="1:5" s="39" customFormat="1" ht="22.5" x14ac:dyDescent="0.2">
      <c r="A26" s="423">
        <v>7250</v>
      </c>
      <c r="B26" s="438" t="s">
        <v>502</v>
      </c>
      <c r="C26" s="434"/>
      <c r="D26" s="434"/>
      <c r="E26" s="434"/>
    </row>
    <row r="27" spans="1:5" s="39" customFormat="1" ht="22.5" x14ac:dyDescent="0.2">
      <c r="A27" s="423">
        <v>7260</v>
      </c>
      <c r="B27" s="438" t="s">
        <v>501</v>
      </c>
      <c r="C27" s="434"/>
      <c r="D27" s="434"/>
      <c r="E27" s="434"/>
    </row>
    <row r="28" spans="1:5" s="39" customFormat="1" x14ac:dyDescent="0.2">
      <c r="A28" s="437">
        <v>7300</v>
      </c>
      <c r="B28" s="441" t="s">
        <v>500</v>
      </c>
      <c r="C28" s="434"/>
      <c r="D28" s="434"/>
      <c r="E28" s="434"/>
    </row>
    <row r="29" spans="1:5" s="39" customFormat="1" x14ac:dyDescent="0.2">
      <c r="A29" s="423">
        <v>7310</v>
      </c>
      <c r="B29" s="438" t="s">
        <v>499</v>
      </c>
      <c r="C29" s="434"/>
      <c r="D29" s="434"/>
      <c r="E29" s="434"/>
    </row>
    <row r="30" spans="1:5" s="39" customFormat="1" x14ac:dyDescent="0.2">
      <c r="A30" s="423">
        <v>7320</v>
      </c>
      <c r="B30" s="438" t="s">
        <v>498</v>
      </c>
      <c r="C30" s="434"/>
      <c r="D30" s="434"/>
      <c r="E30" s="434"/>
    </row>
    <row r="31" spans="1:5" s="39" customFormat="1" x14ac:dyDescent="0.2">
      <c r="A31" s="423">
        <v>7330</v>
      </c>
      <c r="B31" s="438" t="s">
        <v>497</v>
      </c>
      <c r="C31" s="434"/>
      <c r="D31" s="434"/>
      <c r="E31" s="434"/>
    </row>
    <row r="32" spans="1:5" s="39" customFormat="1" x14ac:dyDescent="0.2">
      <c r="A32" s="423">
        <v>7340</v>
      </c>
      <c r="B32" s="438" t="s">
        <v>496</v>
      </c>
      <c r="C32" s="434"/>
      <c r="D32" s="434"/>
      <c r="E32" s="434"/>
    </row>
    <row r="33" spans="1:5" s="39" customFormat="1" x14ac:dyDescent="0.2">
      <c r="A33" s="423">
        <v>7350</v>
      </c>
      <c r="B33" s="438" t="s">
        <v>495</v>
      </c>
      <c r="C33" s="434"/>
      <c r="D33" s="434"/>
      <c r="E33" s="434"/>
    </row>
    <row r="34" spans="1:5" s="39" customFormat="1" x14ac:dyDescent="0.2">
      <c r="A34" s="423">
        <v>7360</v>
      </c>
      <c r="B34" s="438" t="s">
        <v>494</v>
      </c>
      <c r="C34" s="434"/>
      <c r="D34" s="434"/>
      <c r="E34" s="434"/>
    </row>
    <row r="35" spans="1:5" s="39" customFormat="1" x14ac:dyDescent="0.2">
      <c r="A35" s="437">
        <v>7400</v>
      </c>
      <c r="B35" s="441" t="s">
        <v>493</v>
      </c>
      <c r="C35" s="434"/>
      <c r="D35" s="434"/>
      <c r="E35" s="434"/>
    </row>
    <row r="36" spans="1:5" s="39" customFormat="1" x14ac:dyDescent="0.2">
      <c r="A36" s="423">
        <v>7410</v>
      </c>
      <c r="B36" s="438" t="s">
        <v>492</v>
      </c>
      <c r="C36" s="434"/>
      <c r="D36" s="434"/>
      <c r="E36" s="434"/>
    </row>
    <row r="37" spans="1:5" s="39" customFormat="1" x14ac:dyDescent="0.2">
      <c r="A37" s="423">
        <v>7420</v>
      </c>
      <c r="B37" s="438" t="s">
        <v>491</v>
      </c>
      <c r="C37" s="434"/>
      <c r="D37" s="434"/>
      <c r="E37" s="434"/>
    </row>
    <row r="38" spans="1:5" s="39" customFormat="1" ht="22.5" x14ac:dyDescent="0.2">
      <c r="A38" s="437">
        <v>7500</v>
      </c>
      <c r="B38" s="441" t="s">
        <v>490</v>
      </c>
      <c r="C38" s="434"/>
      <c r="D38" s="434"/>
      <c r="E38" s="434"/>
    </row>
    <row r="39" spans="1:5" s="39" customFormat="1" ht="22.5" x14ac:dyDescent="0.2">
      <c r="A39" s="423">
        <v>7510</v>
      </c>
      <c r="B39" s="438" t="s">
        <v>489</v>
      </c>
      <c r="C39" s="434"/>
      <c r="D39" s="434"/>
      <c r="E39" s="434"/>
    </row>
    <row r="40" spans="1:5" s="39" customFormat="1" ht="22.5" x14ac:dyDescent="0.2">
      <c r="A40" s="423">
        <v>7520</v>
      </c>
      <c r="B40" s="438" t="s">
        <v>488</v>
      </c>
      <c r="C40" s="434"/>
      <c r="D40" s="434"/>
      <c r="E40" s="434"/>
    </row>
    <row r="41" spans="1:5" s="39" customFormat="1" x14ac:dyDescent="0.2">
      <c r="A41" s="437">
        <v>7600</v>
      </c>
      <c r="B41" s="441" t="s">
        <v>487</v>
      </c>
      <c r="C41" s="434"/>
      <c r="D41" s="434"/>
      <c r="E41" s="434"/>
    </row>
    <row r="42" spans="1:5" s="39" customFormat="1" x14ac:dyDescent="0.2">
      <c r="A42" s="423">
        <v>7610</v>
      </c>
      <c r="B42" s="440" t="s">
        <v>486</v>
      </c>
      <c r="C42" s="439"/>
      <c r="D42" s="439"/>
      <c r="E42" s="434"/>
    </row>
    <row r="43" spans="1:5" s="39" customFormat="1" x14ac:dyDescent="0.2">
      <c r="A43" s="423">
        <v>7620</v>
      </c>
      <c r="B43" s="440" t="s">
        <v>485</v>
      </c>
      <c r="C43" s="439"/>
      <c r="D43" s="439"/>
      <c r="E43" s="434"/>
    </row>
    <row r="44" spans="1:5" s="39" customFormat="1" x14ac:dyDescent="0.2">
      <c r="A44" s="423">
        <v>7630</v>
      </c>
      <c r="B44" s="440" t="s">
        <v>484</v>
      </c>
      <c r="C44" s="439"/>
      <c r="D44" s="439"/>
      <c r="E44" s="434"/>
    </row>
    <row r="45" spans="1:5" s="39" customFormat="1" x14ac:dyDescent="0.2">
      <c r="A45" s="423">
        <v>7640</v>
      </c>
      <c r="B45" s="438" t="s">
        <v>483</v>
      </c>
      <c r="C45" s="434"/>
      <c r="D45" s="434"/>
      <c r="E45" s="434"/>
    </row>
    <row r="46" spans="1:5" s="39" customFormat="1" x14ac:dyDescent="0.2">
      <c r="A46" s="423"/>
      <c r="B46" s="438"/>
      <c r="C46" s="434"/>
      <c r="D46" s="434"/>
      <c r="E46" s="434"/>
    </row>
    <row r="47" spans="1:5" s="39" customFormat="1" x14ac:dyDescent="0.2">
      <c r="A47" s="437" t="s">
        <v>482</v>
      </c>
      <c r="B47" s="436" t="s">
        <v>481</v>
      </c>
      <c r="C47" s="434"/>
      <c r="D47" s="434"/>
      <c r="E47" s="434"/>
    </row>
    <row r="48" spans="1:5" s="39" customFormat="1" x14ac:dyDescent="0.2">
      <c r="A48" s="423" t="s">
        <v>480</v>
      </c>
      <c r="B48" s="435" t="s">
        <v>479</v>
      </c>
      <c r="C48" s="434"/>
      <c r="D48" s="434"/>
      <c r="E48" s="434"/>
    </row>
    <row r="49" spans="1:8" s="39" customFormat="1" x14ac:dyDescent="0.2">
      <c r="A49" s="423" t="s">
        <v>478</v>
      </c>
      <c r="B49" s="435" t="s">
        <v>477</v>
      </c>
      <c r="C49" s="434"/>
      <c r="D49" s="434"/>
      <c r="E49" s="434"/>
    </row>
    <row r="50" spans="1:8" s="39" customFormat="1" x14ac:dyDescent="0.2">
      <c r="A50" s="423" t="s">
        <v>476</v>
      </c>
      <c r="B50" s="435" t="s">
        <v>475</v>
      </c>
      <c r="C50" s="434"/>
      <c r="D50" s="434"/>
      <c r="E50" s="434"/>
    </row>
    <row r="51" spans="1:8" s="39" customFormat="1" x14ac:dyDescent="0.2">
      <c r="A51" s="423" t="s">
        <v>474</v>
      </c>
      <c r="B51" s="435" t="s">
        <v>473</v>
      </c>
      <c r="C51" s="434"/>
      <c r="D51" s="434"/>
      <c r="E51" s="434"/>
    </row>
    <row r="52" spans="1:8" s="39" customFormat="1" x14ac:dyDescent="0.2">
      <c r="A52" s="423" t="s">
        <v>472</v>
      </c>
      <c r="B52" s="435" t="s">
        <v>471</v>
      </c>
      <c r="C52" s="434"/>
      <c r="D52" s="434"/>
      <c r="E52" s="434"/>
    </row>
    <row r="53" spans="1:8" s="39" customFormat="1" x14ac:dyDescent="0.2">
      <c r="A53" s="423" t="s">
        <v>470</v>
      </c>
      <c r="B53" s="435" t="s">
        <v>469</v>
      </c>
      <c r="C53" s="434"/>
      <c r="D53" s="434"/>
      <c r="E53" s="434"/>
    </row>
    <row r="54" spans="1:8" s="39" customFormat="1" ht="12" x14ac:dyDescent="0.2">
      <c r="A54" s="420" t="s">
        <v>468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33" t="s">
        <v>467</v>
      </c>
      <c r="B56" s="58"/>
    </row>
    <row r="57" spans="1:8" s="39" customFormat="1" ht="12.75" x14ac:dyDescent="0.2">
      <c r="A57" s="433"/>
    </row>
    <row r="58" spans="1:8" s="39" customFormat="1" ht="12.75" x14ac:dyDescent="0.2">
      <c r="A58" s="432">
        <v>8000</v>
      </c>
      <c r="B58" s="431" t="s">
        <v>466</v>
      </c>
    </row>
    <row r="59" spans="1:8" s="39" customFormat="1" x14ac:dyDescent="0.2">
      <c r="B59" s="518" t="s">
        <v>93</v>
      </c>
      <c r="C59" s="518"/>
      <c r="D59" s="518"/>
      <c r="E59" s="518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0">
        <v>8100</v>
      </c>
      <c r="B61" s="427" t="s">
        <v>465</v>
      </c>
      <c r="C61" s="48"/>
      <c r="D61" s="45"/>
      <c r="E61" s="45"/>
      <c r="H61" s="43"/>
    </row>
    <row r="62" spans="1:8" s="39" customFormat="1" x14ac:dyDescent="0.2">
      <c r="A62" s="429">
        <v>8110</v>
      </c>
      <c r="B62" s="47" t="s">
        <v>464</v>
      </c>
      <c r="C62" s="48"/>
      <c r="D62" s="45"/>
      <c r="E62" s="45"/>
      <c r="F62" s="43"/>
      <c r="H62" s="43"/>
    </row>
    <row r="63" spans="1:8" s="39" customFormat="1" x14ac:dyDescent="0.2">
      <c r="A63" s="429">
        <v>8120</v>
      </c>
      <c r="B63" s="47" t="s">
        <v>463</v>
      </c>
      <c r="C63" s="48"/>
      <c r="D63" s="45"/>
      <c r="E63" s="45"/>
      <c r="F63" s="43"/>
      <c r="H63" s="43"/>
    </row>
    <row r="64" spans="1:8" s="39" customFormat="1" x14ac:dyDescent="0.2">
      <c r="A64" s="426">
        <v>8130</v>
      </c>
      <c r="B64" s="47" t="s">
        <v>462</v>
      </c>
      <c r="C64" s="48"/>
      <c r="D64" s="45"/>
      <c r="E64" s="45"/>
      <c r="F64" s="43"/>
      <c r="H64" s="43"/>
    </row>
    <row r="65" spans="1:8" s="39" customFormat="1" x14ac:dyDescent="0.2">
      <c r="A65" s="426">
        <v>8140</v>
      </c>
      <c r="B65" s="47" t="s">
        <v>461</v>
      </c>
      <c r="C65" s="48"/>
      <c r="D65" s="45"/>
      <c r="E65" s="45"/>
      <c r="F65" s="43"/>
      <c r="H65" s="43"/>
    </row>
    <row r="66" spans="1:8" s="39" customFormat="1" x14ac:dyDescent="0.2">
      <c r="A66" s="426">
        <v>8150</v>
      </c>
      <c r="B66" s="47" t="s">
        <v>460</v>
      </c>
      <c r="C66" s="48"/>
      <c r="D66" s="45"/>
      <c r="E66" s="45"/>
      <c r="F66" s="43"/>
      <c r="H66" s="43"/>
    </row>
    <row r="67" spans="1:8" s="39" customFormat="1" x14ac:dyDescent="0.2">
      <c r="A67" s="428">
        <v>8200</v>
      </c>
      <c r="B67" s="427" t="s">
        <v>459</v>
      </c>
      <c r="C67" s="48"/>
      <c r="D67" s="45"/>
      <c r="E67" s="45"/>
      <c r="F67" s="43"/>
      <c r="G67" s="43"/>
      <c r="H67" s="43"/>
    </row>
    <row r="68" spans="1:8" s="39" customFormat="1" x14ac:dyDescent="0.2">
      <c r="A68" s="426">
        <v>8210</v>
      </c>
      <c r="B68" s="47" t="s">
        <v>458</v>
      </c>
      <c r="C68" s="48"/>
      <c r="D68" s="45"/>
      <c r="E68" s="45"/>
      <c r="F68" s="43"/>
      <c r="G68" s="43"/>
      <c r="H68" s="43"/>
    </row>
    <row r="69" spans="1:8" s="39" customFormat="1" x14ac:dyDescent="0.2">
      <c r="A69" s="426">
        <v>8220</v>
      </c>
      <c r="B69" s="47" t="s">
        <v>457</v>
      </c>
      <c r="C69" s="48"/>
      <c r="D69" s="45"/>
      <c r="E69" s="45"/>
      <c r="F69" s="43"/>
      <c r="G69" s="43"/>
      <c r="H69" s="43"/>
    </row>
    <row r="70" spans="1:8" s="39" customFormat="1" x14ac:dyDescent="0.2">
      <c r="A70" s="426">
        <v>8230</v>
      </c>
      <c r="B70" s="47" t="s">
        <v>456</v>
      </c>
      <c r="C70" s="48"/>
      <c r="D70" s="45"/>
      <c r="E70" s="45"/>
      <c r="F70" s="43"/>
      <c r="G70" s="43"/>
      <c r="H70" s="43"/>
    </row>
    <row r="71" spans="1:8" s="39" customFormat="1" x14ac:dyDescent="0.2">
      <c r="A71" s="426">
        <v>8240</v>
      </c>
      <c r="B71" s="47" t="s">
        <v>455</v>
      </c>
      <c r="C71" s="48"/>
      <c r="D71" s="45"/>
      <c r="E71" s="45"/>
      <c r="F71" s="43"/>
      <c r="G71" s="43"/>
      <c r="H71" s="43"/>
    </row>
    <row r="72" spans="1:8" s="39" customFormat="1" x14ac:dyDescent="0.2">
      <c r="A72" s="425">
        <v>8250</v>
      </c>
      <c r="B72" s="49" t="s">
        <v>454</v>
      </c>
      <c r="C72" s="50"/>
      <c r="D72" s="44"/>
      <c r="E72" s="44"/>
      <c r="F72" s="43"/>
      <c r="G72" s="43"/>
      <c r="H72" s="43"/>
    </row>
    <row r="73" spans="1:8" s="39" customFormat="1" x14ac:dyDescent="0.2">
      <c r="A73" s="424">
        <v>8260</v>
      </c>
      <c r="B73" s="51" t="s">
        <v>453</v>
      </c>
      <c r="C73" s="45"/>
      <c r="D73" s="45"/>
      <c r="E73" s="45"/>
      <c r="F73" s="43"/>
      <c r="G73" s="43"/>
      <c r="H73" s="43"/>
    </row>
    <row r="74" spans="1:8" s="39" customFormat="1" x14ac:dyDescent="0.2">
      <c r="A74" s="423">
        <v>8270</v>
      </c>
      <c r="B74" s="422" t="s">
        <v>452</v>
      </c>
      <c r="C74" s="421"/>
      <c r="D74" s="421"/>
      <c r="E74" s="421"/>
      <c r="F74" s="43"/>
      <c r="G74" s="43"/>
      <c r="H74" s="43"/>
    </row>
    <row r="75" spans="1:8" ht="12" x14ac:dyDescent="0.2">
      <c r="A75" s="420" t="s">
        <v>451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519" t="s">
        <v>77</v>
      </c>
      <c r="B5" s="519"/>
      <c r="C5" s="519"/>
      <c r="D5" s="519"/>
      <c r="E5" s="519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520" t="s">
        <v>81</v>
      </c>
      <c r="C10" s="520"/>
      <c r="D10" s="520"/>
      <c r="E10" s="520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520" t="s">
        <v>85</v>
      </c>
      <c r="C12" s="520"/>
      <c r="D12" s="520"/>
      <c r="E12" s="520"/>
    </row>
    <row r="13" spans="1:8" s="39" customFormat="1" ht="26.1" customHeight="1" x14ac:dyDescent="0.2">
      <c r="A13" s="57" t="s">
        <v>86</v>
      </c>
      <c r="B13" s="520" t="s">
        <v>87</v>
      </c>
      <c r="C13" s="520"/>
      <c r="D13" s="520"/>
      <c r="E13" s="520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518" t="s">
        <v>93</v>
      </c>
      <c r="C22" s="518"/>
      <c r="D22" s="518"/>
      <c r="E22" s="518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5"/>
  <sheetViews>
    <sheetView topLeftCell="A112" zoomScaleNormal="100" zoomScaleSheetLayoutView="100" workbookViewId="0">
      <selection activeCell="C119" sqref="C119:G119"/>
    </sheetView>
  </sheetViews>
  <sheetFormatPr baseColWidth="10" defaultRowHeight="11.25" x14ac:dyDescent="0.2"/>
  <cols>
    <col min="1" max="1" width="20.7109375" style="89" customWidth="1"/>
    <col min="2" max="2" width="37.7109375" style="89" customWidth="1"/>
    <col min="3" max="3" width="10.85546875" style="7" bestFit="1" customWidth="1"/>
    <col min="4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283</v>
      </c>
      <c r="B5" s="230"/>
      <c r="E5" s="268"/>
      <c r="F5" s="268"/>
      <c r="I5" s="270" t="s">
        <v>266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265</v>
      </c>
      <c r="D7" s="267" t="s">
        <v>264</v>
      </c>
      <c r="E7" s="267" t="s">
        <v>263</v>
      </c>
      <c r="F7" s="267" t="s">
        <v>262</v>
      </c>
      <c r="G7" s="266" t="s">
        <v>261</v>
      </c>
      <c r="H7" s="227" t="s">
        <v>260</v>
      </c>
      <c r="I7" s="227" t="s">
        <v>259</v>
      </c>
    </row>
    <row r="8" spans="1:10" x14ac:dyDescent="0.2">
      <c r="A8" s="474" t="s">
        <v>892</v>
      </c>
      <c r="B8" s="465" t="s">
        <v>893</v>
      </c>
      <c r="C8" s="415">
        <v>46029.41</v>
      </c>
      <c r="D8" s="412">
        <v>0</v>
      </c>
      <c r="E8" s="412">
        <v>0</v>
      </c>
      <c r="F8" s="412">
        <v>0</v>
      </c>
      <c r="G8" s="412">
        <v>0</v>
      </c>
      <c r="H8" s="264"/>
      <c r="I8" s="272"/>
    </row>
    <row r="9" spans="1:10" x14ac:dyDescent="0.2">
      <c r="A9" s="474" t="s">
        <v>894</v>
      </c>
      <c r="B9" s="465" t="s">
        <v>895</v>
      </c>
      <c r="C9" s="415">
        <v>33661.380000000005</v>
      </c>
      <c r="D9" s="412">
        <v>0</v>
      </c>
      <c r="E9" s="412">
        <v>0</v>
      </c>
      <c r="F9" s="412">
        <v>0</v>
      </c>
      <c r="G9" s="412">
        <v>0</v>
      </c>
      <c r="H9" s="264"/>
      <c r="I9" s="272"/>
    </row>
    <row r="10" spans="1:10" x14ac:dyDescent="0.2">
      <c r="A10" s="475" t="s">
        <v>896</v>
      </c>
      <c r="B10" s="476" t="s">
        <v>897</v>
      </c>
      <c r="C10" s="477">
        <v>1178558.75</v>
      </c>
      <c r="D10" s="478">
        <v>0</v>
      </c>
      <c r="E10" s="478">
        <v>0</v>
      </c>
      <c r="F10" s="478">
        <v>0</v>
      </c>
      <c r="G10" s="478">
        <v>0</v>
      </c>
      <c r="H10" s="264"/>
      <c r="I10" s="272"/>
    </row>
    <row r="11" spans="1:10" x14ac:dyDescent="0.2">
      <c r="A11" s="455" t="s">
        <v>526</v>
      </c>
      <c r="B11" s="451" t="s">
        <v>542</v>
      </c>
      <c r="C11" s="446">
        <v>9884.19</v>
      </c>
      <c r="D11" s="451">
        <v>206.68</v>
      </c>
      <c r="E11" s="451">
        <v>0</v>
      </c>
      <c r="F11" s="451">
        <v>-206.68</v>
      </c>
      <c r="G11" s="446">
        <v>9884.19</v>
      </c>
      <c r="H11" s="452"/>
      <c r="I11" s="272"/>
    </row>
    <row r="12" spans="1:10" x14ac:dyDescent="0.2">
      <c r="A12" s="455" t="s">
        <v>526</v>
      </c>
      <c r="B12" s="451" t="s">
        <v>527</v>
      </c>
      <c r="C12" s="451">
        <v>759.48</v>
      </c>
      <c r="D12" s="446">
        <v>255748.26</v>
      </c>
      <c r="E12" s="451">
        <v>480</v>
      </c>
      <c r="F12" s="446">
        <v>-179363.77</v>
      </c>
      <c r="G12" s="446">
        <v>-76105.009999999995</v>
      </c>
      <c r="H12" s="452"/>
      <c r="I12" s="272"/>
    </row>
    <row r="13" spans="1:10" x14ac:dyDescent="0.2">
      <c r="A13" s="455" t="s">
        <v>526</v>
      </c>
      <c r="B13" s="451" t="s">
        <v>528</v>
      </c>
      <c r="C13" s="446">
        <v>1447</v>
      </c>
      <c r="D13" s="451">
        <v>0</v>
      </c>
      <c r="E13" s="451">
        <v>0</v>
      </c>
      <c r="F13" s="451">
        <v>0</v>
      </c>
      <c r="G13" s="446">
        <v>1447</v>
      </c>
      <c r="H13" s="452"/>
      <c r="I13" s="272"/>
    </row>
    <row r="14" spans="1:10" x14ac:dyDescent="0.2">
      <c r="A14" s="455" t="s">
        <v>526</v>
      </c>
      <c r="B14" s="451" t="s">
        <v>529</v>
      </c>
      <c r="C14" s="451">
        <v>600.54</v>
      </c>
      <c r="D14" s="451">
        <v>0</v>
      </c>
      <c r="E14" s="451">
        <v>0</v>
      </c>
      <c r="F14" s="451">
        <v>0</v>
      </c>
      <c r="G14" s="451">
        <v>600.54</v>
      </c>
      <c r="H14" s="452"/>
      <c r="I14" s="272"/>
    </row>
    <row r="15" spans="1:10" x14ac:dyDescent="0.2">
      <c r="A15" s="455" t="s">
        <v>526</v>
      </c>
      <c r="B15" s="451" t="s">
        <v>530</v>
      </c>
      <c r="C15" s="451">
        <v>286.44</v>
      </c>
      <c r="D15" s="451">
        <v>0</v>
      </c>
      <c r="E15" s="451">
        <v>0</v>
      </c>
      <c r="F15" s="451">
        <v>0</v>
      </c>
      <c r="G15" s="451">
        <v>286.44</v>
      </c>
      <c r="H15" s="452"/>
      <c r="I15" s="272"/>
    </row>
    <row r="16" spans="1:10" ht="11.25" customHeight="1" x14ac:dyDescent="0.2">
      <c r="A16" s="455" t="s">
        <v>526</v>
      </c>
      <c r="B16" s="451" t="s">
        <v>815</v>
      </c>
      <c r="C16" s="451">
        <v>-374.44</v>
      </c>
      <c r="D16" s="451">
        <v>0</v>
      </c>
      <c r="E16" s="451">
        <v>0</v>
      </c>
      <c r="F16" s="451">
        <v>0</v>
      </c>
      <c r="G16" s="451">
        <v>-374.44</v>
      </c>
      <c r="H16" s="452"/>
      <c r="I16" s="272"/>
    </row>
    <row r="17" spans="1:9" x14ac:dyDescent="0.2">
      <c r="A17" s="470"/>
      <c r="B17" s="448" t="s">
        <v>531</v>
      </c>
      <c r="C17" s="449">
        <f>SUM(C11:C16)</f>
        <v>12603.21</v>
      </c>
      <c r="D17" s="449">
        <f>SUM(D11:D16)</f>
        <v>255954.94</v>
      </c>
      <c r="E17" s="449">
        <f>SUM(E11:E16)</f>
        <v>480</v>
      </c>
      <c r="F17" s="449">
        <f>SUM(F11:F16)</f>
        <v>-179570.44999999998</v>
      </c>
      <c r="G17" s="449">
        <f>SUM(G11:G16)</f>
        <v>-64261.279999999992</v>
      </c>
      <c r="H17" s="264"/>
      <c r="I17" s="272"/>
    </row>
    <row r="18" spans="1:9" ht="12" customHeight="1" x14ac:dyDescent="0.2">
      <c r="A18" s="447" t="s">
        <v>532</v>
      </c>
      <c r="B18" s="338" t="s">
        <v>527</v>
      </c>
      <c r="C18" s="412">
        <v>36430.639999999999</v>
      </c>
      <c r="D18" s="412">
        <v>11500</v>
      </c>
      <c r="E18" s="412">
        <v>44930.64</v>
      </c>
      <c r="F18" s="412">
        <v>-20000</v>
      </c>
      <c r="G18" s="338">
        <v>0</v>
      </c>
      <c r="H18" s="264"/>
      <c r="I18" s="272"/>
    </row>
    <row r="19" spans="1:9" x14ac:dyDescent="0.2">
      <c r="A19" s="447" t="s">
        <v>532</v>
      </c>
      <c r="B19" s="338" t="s">
        <v>552</v>
      </c>
      <c r="C19" s="412">
        <v>3878.09</v>
      </c>
      <c r="D19" s="338">
        <v>0</v>
      </c>
      <c r="E19" s="338">
        <v>0</v>
      </c>
      <c r="F19" s="338">
        <v>0</v>
      </c>
      <c r="G19" s="412">
        <v>3878.09</v>
      </c>
      <c r="H19" s="264"/>
      <c r="I19" s="272"/>
    </row>
    <row r="20" spans="1:9" x14ac:dyDescent="0.2">
      <c r="A20" s="447" t="s">
        <v>532</v>
      </c>
      <c r="B20" s="338" t="s">
        <v>534</v>
      </c>
      <c r="C20" s="412">
        <v>3459.8</v>
      </c>
      <c r="D20" s="338">
        <v>0</v>
      </c>
      <c r="E20" s="338">
        <v>0</v>
      </c>
      <c r="F20" s="338">
        <v>0</v>
      </c>
      <c r="G20" s="412">
        <v>3459.8</v>
      </c>
      <c r="H20" s="264"/>
      <c r="I20" s="272"/>
    </row>
    <row r="21" spans="1:9" x14ac:dyDescent="0.2">
      <c r="A21" s="447" t="s">
        <v>532</v>
      </c>
      <c r="B21" s="338" t="s">
        <v>535</v>
      </c>
      <c r="C21" s="412">
        <v>179791</v>
      </c>
      <c r="D21" s="412">
        <v>84000</v>
      </c>
      <c r="E21" s="412">
        <v>129020</v>
      </c>
      <c r="F21" s="412">
        <v>-96229</v>
      </c>
      <c r="G21" s="412">
        <v>63000</v>
      </c>
      <c r="H21" s="264"/>
      <c r="I21" s="272" t="s">
        <v>533</v>
      </c>
    </row>
    <row r="22" spans="1:9" x14ac:dyDescent="0.2">
      <c r="A22" s="447" t="s">
        <v>532</v>
      </c>
      <c r="B22" s="338" t="s">
        <v>536</v>
      </c>
      <c r="C22" s="412">
        <v>56161</v>
      </c>
      <c r="D22" s="338">
        <v>0</v>
      </c>
      <c r="E22" s="338">
        <v>0</v>
      </c>
      <c r="F22" s="412">
        <v>35161</v>
      </c>
      <c r="G22" s="412">
        <v>21000</v>
      </c>
      <c r="H22" s="264"/>
      <c r="I22" s="272" t="s">
        <v>533</v>
      </c>
    </row>
    <row r="23" spans="1:9" x14ac:dyDescent="0.2">
      <c r="A23" s="450"/>
      <c r="B23" s="448" t="s">
        <v>537</v>
      </c>
      <c r="C23" s="449">
        <f>SUM(C18:C22)</f>
        <v>279720.53000000003</v>
      </c>
      <c r="D23" s="449">
        <f>SUM(D18:D22)</f>
        <v>95500</v>
      </c>
      <c r="E23" s="449">
        <f>SUM(E18:E22)</f>
        <v>173950.64</v>
      </c>
      <c r="F23" s="449">
        <f>SUM(F18:F22)</f>
        <v>-81068</v>
      </c>
      <c r="G23" s="449">
        <f>SUM(G18:G22)</f>
        <v>91337.89</v>
      </c>
      <c r="H23" s="264"/>
      <c r="I23" s="272"/>
    </row>
    <row r="24" spans="1:9" x14ac:dyDescent="0.2">
      <c r="A24" s="447" t="s">
        <v>538</v>
      </c>
      <c r="B24" s="338" t="s">
        <v>539</v>
      </c>
      <c r="C24" s="412">
        <v>0</v>
      </c>
      <c r="D24" s="412">
        <v>0</v>
      </c>
      <c r="E24" s="412">
        <v>0</v>
      </c>
      <c r="F24" s="412">
        <v>0</v>
      </c>
      <c r="G24" s="412">
        <v>0</v>
      </c>
      <c r="H24" s="452"/>
      <c r="I24" s="272"/>
    </row>
    <row r="25" spans="1:9" x14ac:dyDescent="0.2">
      <c r="A25" s="450"/>
      <c r="B25" s="453" t="s">
        <v>540</v>
      </c>
      <c r="C25" s="454">
        <f>SUM(C24:C24)</f>
        <v>0</v>
      </c>
      <c r="D25" s="454">
        <f>SUM(D24:D24)</f>
        <v>0</v>
      </c>
      <c r="E25" s="454">
        <f>SUM(E24:E24)</f>
        <v>0</v>
      </c>
      <c r="F25" s="454">
        <f>SUM(F24:F24)</f>
        <v>0</v>
      </c>
      <c r="G25" s="454">
        <f>SUM(G24:G24)</f>
        <v>0</v>
      </c>
      <c r="H25" s="452"/>
      <c r="I25" s="272"/>
    </row>
    <row r="26" spans="1:9" x14ac:dyDescent="0.2">
      <c r="A26" s="455" t="s">
        <v>541</v>
      </c>
      <c r="B26" s="338" t="s">
        <v>551</v>
      </c>
      <c r="C26" s="412">
        <v>14571.21</v>
      </c>
      <c r="D26" s="338">
        <v>0</v>
      </c>
      <c r="E26" s="338">
        <v>0</v>
      </c>
      <c r="F26" s="338">
        <v>0</v>
      </c>
      <c r="G26" s="412">
        <v>14571.21</v>
      </c>
      <c r="H26" s="452"/>
      <c r="I26" s="272"/>
    </row>
    <row r="27" spans="1:9" x14ac:dyDescent="0.2">
      <c r="A27" s="455" t="s">
        <v>541</v>
      </c>
      <c r="B27" s="338" t="s">
        <v>543</v>
      </c>
      <c r="C27" s="412">
        <v>33953.339999999997</v>
      </c>
      <c r="D27" s="338">
        <v>0</v>
      </c>
      <c r="E27" s="338">
        <v>0</v>
      </c>
      <c r="F27" s="338">
        <v>0</v>
      </c>
      <c r="G27" s="412">
        <v>33953.339999999997</v>
      </c>
      <c r="H27" s="452"/>
      <c r="I27" s="272"/>
    </row>
    <row r="28" spans="1:9" x14ac:dyDescent="0.2">
      <c r="A28" s="455" t="s">
        <v>541</v>
      </c>
      <c r="B28" s="338" t="s">
        <v>544</v>
      </c>
      <c r="C28" s="412">
        <v>6117.57</v>
      </c>
      <c r="D28" s="338">
        <v>0</v>
      </c>
      <c r="E28" s="338">
        <v>0</v>
      </c>
      <c r="F28" s="338">
        <v>0</v>
      </c>
      <c r="G28" s="412">
        <v>6117.57</v>
      </c>
      <c r="H28" s="452"/>
      <c r="I28" s="272"/>
    </row>
    <row r="29" spans="1:9" x14ac:dyDescent="0.2">
      <c r="A29" s="455" t="s">
        <v>541</v>
      </c>
      <c r="B29" s="338" t="s">
        <v>794</v>
      </c>
      <c r="C29" s="338">
        <v>83.14</v>
      </c>
      <c r="D29" s="338">
        <v>0</v>
      </c>
      <c r="E29" s="338">
        <v>0</v>
      </c>
      <c r="F29" s="338">
        <v>0</v>
      </c>
      <c r="G29" s="338">
        <v>83.14</v>
      </c>
      <c r="H29" s="452"/>
      <c r="I29" s="272"/>
    </row>
    <row r="30" spans="1:9" x14ac:dyDescent="0.2">
      <c r="A30" s="455" t="s">
        <v>541</v>
      </c>
      <c r="B30" s="338" t="s">
        <v>545</v>
      </c>
      <c r="C30" s="338">
        <v>-200</v>
      </c>
      <c r="D30" s="338">
        <v>0</v>
      </c>
      <c r="E30" s="338">
        <v>0</v>
      </c>
      <c r="F30" s="338">
        <v>0</v>
      </c>
      <c r="G30" s="338">
        <v>-200</v>
      </c>
      <c r="H30" s="452"/>
      <c r="I30" s="272"/>
    </row>
    <row r="31" spans="1:9" x14ac:dyDescent="0.2">
      <c r="A31" s="456"/>
      <c r="B31" s="457" t="s">
        <v>546</v>
      </c>
      <c r="C31" s="458">
        <f>SUM(C26:C30)</f>
        <v>54525.259999999995</v>
      </c>
      <c r="D31" s="458">
        <f>SUM(D26:D30)</f>
        <v>0</v>
      </c>
      <c r="E31" s="458">
        <f>SUM(E26:E30)</f>
        <v>0</v>
      </c>
      <c r="F31" s="458">
        <f>SUM(F26:F30)</f>
        <v>0</v>
      </c>
      <c r="G31" s="458">
        <f>SUM(G26:G30)</f>
        <v>54525.259999999995</v>
      </c>
      <c r="H31" s="264"/>
      <c r="I31" s="272"/>
    </row>
    <row r="32" spans="1:9" x14ac:dyDescent="0.2">
      <c r="A32" s="253"/>
      <c r="B32" s="253" t="s">
        <v>282</v>
      </c>
      <c r="C32" s="252">
        <f>C17+C23+C25+C31</f>
        <v>346849.00000000006</v>
      </c>
      <c r="D32" s="252">
        <f>D17+D23+D25+D31</f>
        <v>351454.94</v>
      </c>
      <c r="E32" s="252">
        <f>E17+E23+E25+E31</f>
        <v>174430.64</v>
      </c>
      <c r="F32" s="252">
        <f>F17+F23+F25+F31</f>
        <v>-260638.44999999998</v>
      </c>
      <c r="G32" s="252">
        <f>G17+G23+G25+G31</f>
        <v>81601.87</v>
      </c>
      <c r="H32" s="244"/>
      <c r="I32" s="244"/>
    </row>
    <row r="33" spans="1:9" x14ac:dyDescent="0.2">
      <c r="A33" s="60"/>
      <c r="B33" s="60"/>
      <c r="C33" s="231"/>
      <c r="D33" s="231"/>
      <c r="E33" s="231"/>
      <c r="F33" s="231"/>
      <c r="G33" s="231"/>
      <c r="H33" s="60"/>
      <c r="I33" s="60"/>
    </row>
    <row r="34" spans="1:9" x14ac:dyDescent="0.2">
      <c r="A34" s="60"/>
      <c r="B34" s="60"/>
      <c r="C34" s="231"/>
      <c r="D34" s="231"/>
      <c r="E34" s="231"/>
      <c r="F34" s="231"/>
      <c r="G34" s="231"/>
      <c r="H34" s="60"/>
      <c r="I34" s="60"/>
    </row>
    <row r="35" spans="1:9" x14ac:dyDescent="0.2">
      <c r="A35" s="217" t="s">
        <v>281</v>
      </c>
      <c r="B35" s="230"/>
      <c r="E35" s="268"/>
      <c r="F35" s="268"/>
      <c r="I35" s="270" t="s">
        <v>266</v>
      </c>
    </row>
    <row r="36" spans="1:9" x14ac:dyDescent="0.2">
      <c r="A36" s="269"/>
      <c r="B36" s="269"/>
      <c r="C36" s="268"/>
      <c r="D36" s="268"/>
      <c r="E36" s="268"/>
      <c r="F36" s="268"/>
    </row>
    <row r="37" spans="1:9" x14ac:dyDescent="0.2">
      <c r="A37" s="228" t="s">
        <v>45</v>
      </c>
      <c r="B37" s="227" t="s">
        <v>46</v>
      </c>
      <c r="C37" s="267" t="s">
        <v>265</v>
      </c>
      <c r="D37" s="267" t="s">
        <v>264</v>
      </c>
      <c r="E37" s="267" t="s">
        <v>263</v>
      </c>
      <c r="F37" s="267" t="s">
        <v>262</v>
      </c>
      <c r="G37" s="266" t="s">
        <v>261</v>
      </c>
      <c r="H37" s="227" t="s">
        <v>260</v>
      </c>
      <c r="I37" s="227" t="s">
        <v>259</v>
      </c>
    </row>
    <row r="38" spans="1:9" x14ac:dyDescent="0.2">
      <c r="A38" s="459" t="s">
        <v>547</v>
      </c>
      <c r="B38" s="338" t="s">
        <v>548</v>
      </c>
      <c r="C38" s="338">
        <v>3.3</v>
      </c>
      <c r="D38" s="338">
        <v>810.82</v>
      </c>
      <c r="E38" s="338">
        <v>-57</v>
      </c>
      <c r="F38" s="338">
        <v>0</v>
      </c>
      <c r="G38" s="338">
        <v>-750.52</v>
      </c>
      <c r="H38" s="264"/>
      <c r="I38" s="264"/>
    </row>
    <row r="39" spans="1:9" x14ac:dyDescent="0.2">
      <c r="A39" s="459" t="s">
        <v>547</v>
      </c>
      <c r="B39" s="338" t="s">
        <v>549</v>
      </c>
      <c r="C39" s="412">
        <v>3000</v>
      </c>
      <c r="D39" s="338">
        <v>0</v>
      </c>
      <c r="E39" s="338">
        <v>0</v>
      </c>
      <c r="F39" s="338">
        <v>0</v>
      </c>
      <c r="G39" s="412">
        <v>3000</v>
      </c>
      <c r="H39" s="264"/>
      <c r="I39" s="264"/>
    </row>
    <row r="40" spans="1:9" x14ac:dyDescent="0.2">
      <c r="A40" s="459" t="s">
        <v>547</v>
      </c>
      <c r="B40" s="338" t="s">
        <v>550</v>
      </c>
      <c r="C40" s="412">
        <v>4000</v>
      </c>
      <c r="D40" s="338">
        <v>500</v>
      </c>
      <c r="E40" s="338">
        <v>0</v>
      </c>
      <c r="F40" s="338">
        <v>0</v>
      </c>
      <c r="G40" s="412">
        <v>3500</v>
      </c>
      <c r="H40" s="264"/>
      <c r="I40" s="264"/>
    </row>
    <row r="41" spans="1:9" x14ac:dyDescent="0.2">
      <c r="A41" s="459" t="s">
        <v>547</v>
      </c>
      <c r="B41" s="338" t="s">
        <v>551</v>
      </c>
      <c r="C41" s="412">
        <v>7000</v>
      </c>
      <c r="D41" s="338">
        <v>0</v>
      </c>
      <c r="E41" s="338">
        <v>0</v>
      </c>
      <c r="F41" s="338">
        <v>0</v>
      </c>
      <c r="G41" s="412">
        <v>7000</v>
      </c>
      <c r="H41" s="264"/>
      <c r="I41" s="264"/>
    </row>
    <row r="42" spans="1:9" x14ac:dyDescent="0.2">
      <c r="A42" s="459" t="s">
        <v>547</v>
      </c>
      <c r="B42" s="338" t="s">
        <v>552</v>
      </c>
      <c r="C42" s="412">
        <v>10000</v>
      </c>
      <c r="D42" s="338">
        <v>0</v>
      </c>
      <c r="E42" s="338">
        <v>0</v>
      </c>
      <c r="F42" s="338">
        <v>0</v>
      </c>
      <c r="G42" s="412">
        <v>10000</v>
      </c>
      <c r="H42" s="264"/>
      <c r="I42" s="264"/>
    </row>
    <row r="43" spans="1:9" x14ac:dyDescent="0.2">
      <c r="A43" s="62"/>
      <c r="B43" s="62" t="s">
        <v>280</v>
      </c>
      <c r="C43" s="244">
        <f>SUM(C38:C42)</f>
        <v>24003.3</v>
      </c>
      <c r="D43" s="244">
        <f>SUM(D38:D42)</f>
        <v>1310.8200000000002</v>
      </c>
      <c r="E43" s="244">
        <f>SUM(E38:E42)</f>
        <v>-57</v>
      </c>
      <c r="F43" s="244">
        <f>SUM(F38:F42)</f>
        <v>0</v>
      </c>
      <c r="G43" s="244">
        <f>SUM(G38:G42)</f>
        <v>22749.48</v>
      </c>
      <c r="H43" s="244"/>
      <c r="I43" s="244"/>
    </row>
    <row r="46" spans="1:9" x14ac:dyDescent="0.2">
      <c r="A46" s="217" t="s">
        <v>279</v>
      </c>
      <c r="B46" s="230"/>
      <c r="E46" s="268"/>
      <c r="F46" s="268"/>
      <c r="I46" s="270" t="s">
        <v>266</v>
      </c>
    </row>
    <row r="47" spans="1:9" x14ac:dyDescent="0.2">
      <c r="A47" s="269"/>
      <c r="B47" s="269"/>
      <c r="C47" s="268"/>
      <c r="D47" s="268"/>
      <c r="E47" s="268"/>
      <c r="F47" s="268"/>
    </row>
    <row r="48" spans="1:9" x14ac:dyDescent="0.2">
      <c r="A48" s="228" t="s">
        <v>45</v>
      </c>
      <c r="B48" s="227" t="s">
        <v>46</v>
      </c>
      <c r="C48" s="267" t="s">
        <v>265</v>
      </c>
      <c r="D48" s="267" t="s">
        <v>264</v>
      </c>
      <c r="E48" s="267" t="s">
        <v>263</v>
      </c>
      <c r="F48" s="267" t="s">
        <v>262</v>
      </c>
      <c r="G48" s="266" t="s">
        <v>261</v>
      </c>
      <c r="H48" s="227" t="s">
        <v>260</v>
      </c>
      <c r="I48" s="227" t="s">
        <v>259</v>
      </c>
    </row>
    <row r="49" spans="1:11" x14ac:dyDescent="0.2">
      <c r="A49" s="223" t="s">
        <v>784</v>
      </c>
      <c r="B49" s="223"/>
      <c r="C49" s="222"/>
      <c r="D49" s="265"/>
      <c r="E49" s="265"/>
      <c r="F49" s="265"/>
      <c r="G49" s="265"/>
      <c r="H49" s="264"/>
      <c r="I49" s="264"/>
    </row>
    <row r="50" spans="1:11" x14ac:dyDescent="0.2">
      <c r="A50" s="223"/>
      <c r="B50" s="223"/>
      <c r="C50" s="222"/>
      <c r="D50" s="265"/>
      <c r="E50" s="265"/>
      <c r="F50" s="265"/>
      <c r="G50" s="265"/>
      <c r="H50" s="264"/>
      <c r="I50" s="264"/>
    </row>
    <row r="51" spans="1:11" x14ac:dyDescent="0.2">
      <c r="A51" s="223"/>
      <c r="B51" s="223"/>
      <c r="C51" s="222"/>
      <c r="D51" s="265"/>
      <c r="E51" s="265"/>
      <c r="F51" s="265"/>
      <c r="G51" s="265"/>
      <c r="H51" s="264"/>
      <c r="I51" s="264"/>
    </row>
    <row r="52" spans="1:11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11" x14ac:dyDescent="0.2">
      <c r="A53" s="62"/>
      <c r="B53" s="62" t="s">
        <v>278</v>
      </c>
      <c r="C53" s="244">
        <f>SUM(C49:C52)</f>
        <v>0</v>
      </c>
      <c r="D53" s="244">
        <f>SUM(D49:D52)</f>
        <v>0</v>
      </c>
      <c r="E53" s="244">
        <f>SUM(E49:E52)</f>
        <v>0</v>
      </c>
      <c r="F53" s="244">
        <f>SUM(F49:F52)</f>
        <v>0</v>
      </c>
      <c r="G53" s="244">
        <f>SUM(G49:G52)</f>
        <v>0</v>
      </c>
      <c r="H53" s="244"/>
      <c r="I53" s="244"/>
    </row>
    <row r="56" spans="1:11" x14ac:dyDescent="0.2">
      <c r="A56" s="217" t="s">
        <v>277</v>
      </c>
      <c r="B56" s="230"/>
      <c r="E56" s="268"/>
      <c r="F56" s="268"/>
      <c r="I56" s="270" t="s">
        <v>266</v>
      </c>
      <c r="K56" s="7"/>
    </row>
    <row r="57" spans="1:11" x14ac:dyDescent="0.2">
      <c r="A57" s="269"/>
      <c r="B57" s="269"/>
      <c r="C57" s="268"/>
      <c r="D57" s="268"/>
      <c r="E57" s="268"/>
      <c r="F57" s="268"/>
      <c r="K57" s="7"/>
    </row>
    <row r="58" spans="1:11" x14ac:dyDescent="0.2">
      <c r="A58" s="228" t="s">
        <v>45</v>
      </c>
      <c r="B58" s="227" t="s">
        <v>46</v>
      </c>
      <c r="C58" s="267" t="s">
        <v>265</v>
      </c>
      <c r="D58" s="267" t="s">
        <v>264</v>
      </c>
      <c r="E58" s="267" t="s">
        <v>263</v>
      </c>
      <c r="F58" s="267" t="s">
        <v>262</v>
      </c>
      <c r="G58" s="266" t="s">
        <v>261</v>
      </c>
      <c r="H58" s="227" t="s">
        <v>260</v>
      </c>
      <c r="I58" s="227" t="s">
        <v>259</v>
      </c>
      <c r="K58" s="7"/>
    </row>
    <row r="59" spans="1:11" x14ac:dyDescent="0.2">
      <c r="A59" s="479" t="s">
        <v>553</v>
      </c>
      <c r="B59" s="460" t="s">
        <v>554</v>
      </c>
      <c r="C59" s="461">
        <v>168600</v>
      </c>
      <c r="D59" s="461">
        <v>0</v>
      </c>
      <c r="E59" s="461">
        <v>0</v>
      </c>
      <c r="F59" s="461">
        <v>120420</v>
      </c>
      <c r="G59" s="461">
        <v>48180</v>
      </c>
      <c r="H59" s="264"/>
      <c r="I59" s="264"/>
    </row>
    <row r="60" spans="1:11" x14ac:dyDescent="0.2">
      <c r="A60" s="479" t="s">
        <v>553</v>
      </c>
      <c r="B60" s="460" t="s">
        <v>555</v>
      </c>
      <c r="C60" s="461">
        <v>26559</v>
      </c>
      <c r="D60" s="461">
        <v>0</v>
      </c>
      <c r="E60" s="461">
        <v>0</v>
      </c>
      <c r="F60" s="461">
        <v>0</v>
      </c>
      <c r="G60" s="461">
        <v>26559</v>
      </c>
      <c r="H60" s="264"/>
      <c r="I60" s="264"/>
    </row>
    <row r="61" spans="1:11" x14ac:dyDescent="0.2">
      <c r="A61" s="479" t="s">
        <v>553</v>
      </c>
      <c r="B61" s="460" t="s">
        <v>556</v>
      </c>
      <c r="C61" s="461">
        <v>1079779.42</v>
      </c>
      <c r="D61" s="461">
        <v>0</v>
      </c>
      <c r="E61" s="461">
        <v>627841.97</v>
      </c>
      <c r="F61" s="461">
        <v>-105841.97</v>
      </c>
      <c r="G61" s="461">
        <v>557779.42000000004</v>
      </c>
      <c r="H61" s="264"/>
      <c r="I61" s="264"/>
    </row>
    <row r="62" spans="1:11" x14ac:dyDescent="0.2">
      <c r="A62" s="479" t="s">
        <v>553</v>
      </c>
      <c r="B62" s="460" t="s">
        <v>557</v>
      </c>
      <c r="C62" s="461">
        <v>136429.79</v>
      </c>
      <c r="D62" s="461">
        <v>0</v>
      </c>
      <c r="E62" s="461">
        <v>0</v>
      </c>
      <c r="F62" s="461">
        <v>0</v>
      </c>
      <c r="G62" s="461">
        <v>136429.79</v>
      </c>
      <c r="H62" s="264"/>
      <c r="I62" s="264"/>
    </row>
    <row r="63" spans="1:11" x14ac:dyDescent="0.2">
      <c r="A63" s="479" t="s">
        <v>553</v>
      </c>
      <c r="B63" s="460" t="s">
        <v>558</v>
      </c>
      <c r="C63" s="461">
        <v>245163.74</v>
      </c>
      <c r="D63" s="461">
        <v>0</v>
      </c>
      <c r="E63" s="461">
        <v>0</v>
      </c>
      <c r="F63" s="461">
        <v>554857.28</v>
      </c>
      <c r="G63" s="461">
        <v>-309693.53999999998</v>
      </c>
      <c r="H63" s="264"/>
      <c r="I63" s="264"/>
    </row>
    <row r="64" spans="1:11" x14ac:dyDescent="0.2">
      <c r="A64" s="479" t="s">
        <v>553</v>
      </c>
      <c r="B64" s="460" t="s">
        <v>554</v>
      </c>
      <c r="C64" s="461">
        <v>182821.81</v>
      </c>
      <c r="D64" s="461">
        <v>0</v>
      </c>
      <c r="E64" s="461">
        <v>0</v>
      </c>
      <c r="F64" s="461">
        <v>182821.81</v>
      </c>
      <c r="G64" s="461">
        <v>0</v>
      </c>
      <c r="H64" s="264"/>
      <c r="I64" s="264"/>
    </row>
    <row r="65" spans="1:9" x14ac:dyDescent="0.2">
      <c r="A65" s="479" t="s">
        <v>553</v>
      </c>
      <c r="B65" s="460" t="s">
        <v>559</v>
      </c>
      <c r="C65" s="461">
        <v>11155.04</v>
      </c>
      <c r="D65" s="461">
        <v>0</v>
      </c>
      <c r="E65" s="461">
        <v>0</v>
      </c>
      <c r="F65" s="461">
        <v>0</v>
      </c>
      <c r="G65" s="461">
        <v>11155.04</v>
      </c>
      <c r="H65" s="264"/>
      <c r="I65" s="264"/>
    </row>
    <row r="66" spans="1:9" x14ac:dyDescent="0.2">
      <c r="A66" s="479" t="s">
        <v>553</v>
      </c>
      <c r="B66" s="460" t="s">
        <v>525</v>
      </c>
      <c r="C66" s="461">
        <v>-262578.90999999997</v>
      </c>
      <c r="D66" s="461">
        <v>0</v>
      </c>
      <c r="E66" s="461">
        <v>0</v>
      </c>
      <c r="F66" s="461">
        <v>16905.11</v>
      </c>
      <c r="G66" s="461">
        <v>-279484.02</v>
      </c>
      <c r="H66" s="264"/>
      <c r="I66" s="264"/>
    </row>
    <row r="67" spans="1:9" x14ac:dyDescent="0.2">
      <c r="A67" s="479" t="s">
        <v>553</v>
      </c>
      <c r="B67" s="460" t="s">
        <v>898</v>
      </c>
      <c r="C67" s="461">
        <v>21000</v>
      </c>
      <c r="D67" s="461">
        <v>0</v>
      </c>
      <c r="E67" s="461">
        <v>58000</v>
      </c>
      <c r="F67" s="461">
        <v>-58000</v>
      </c>
      <c r="G67" s="461">
        <v>21000</v>
      </c>
      <c r="H67" s="264"/>
      <c r="I67" s="264"/>
    </row>
    <row r="68" spans="1:9" x14ac:dyDescent="0.2">
      <c r="A68" s="479" t="s">
        <v>553</v>
      </c>
      <c r="B68" s="460" t="s">
        <v>560</v>
      </c>
      <c r="C68" s="461">
        <v>1774.12</v>
      </c>
      <c r="D68" s="461">
        <v>0</v>
      </c>
      <c r="E68" s="461">
        <v>0</v>
      </c>
      <c r="F68" s="461">
        <v>275845</v>
      </c>
      <c r="G68" s="461">
        <v>-274070.88</v>
      </c>
      <c r="H68" s="264"/>
      <c r="I68" s="264"/>
    </row>
    <row r="69" spans="1:9" x14ac:dyDescent="0.2">
      <c r="A69" s="479" t="s">
        <v>553</v>
      </c>
      <c r="B69" s="460" t="s">
        <v>561</v>
      </c>
      <c r="C69" s="461">
        <v>4286.2</v>
      </c>
      <c r="D69" s="461">
        <v>0</v>
      </c>
      <c r="E69" s="461">
        <v>0</v>
      </c>
      <c r="F69" s="461">
        <v>0</v>
      </c>
      <c r="G69" s="461">
        <v>4286.2</v>
      </c>
      <c r="H69" s="264"/>
      <c r="I69" s="264"/>
    </row>
    <row r="70" spans="1:9" x14ac:dyDescent="0.2">
      <c r="A70" s="479" t="s">
        <v>553</v>
      </c>
      <c r="B70" s="460" t="s">
        <v>562</v>
      </c>
      <c r="C70" s="461">
        <v>400</v>
      </c>
      <c r="D70" s="461">
        <v>0</v>
      </c>
      <c r="E70" s="461">
        <v>0</v>
      </c>
      <c r="F70" s="461">
        <v>0</v>
      </c>
      <c r="G70" s="461">
        <v>400</v>
      </c>
      <c r="H70" s="264"/>
      <c r="I70" s="264"/>
    </row>
    <row r="71" spans="1:9" x14ac:dyDescent="0.2">
      <c r="A71" s="479" t="s">
        <v>553</v>
      </c>
      <c r="B71" s="460" t="s">
        <v>563</v>
      </c>
      <c r="C71" s="461">
        <v>-2.56</v>
      </c>
      <c r="D71" s="461">
        <v>0</v>
      </c>
      <c r="E71" s="461">
        <v>0</v>
      </c>
      <c r="F71" s="461">
        <v>0</v>
      </c>
      <c r="G71" s="461">
        <v>-2.56</v>
      </c>
      <c r="H71" s="264"/>
      <c r="I71" s="264"/>
    </row>
    <row r="72" spans="1:9" x14ac:dyDescent="0.2">
      <c r="A72" s="479" t="s">
        <v>553</v>
      </c>
      <c r="B72" s="460" t="s">
        <v>899</v>
      </c>
      <c r="C72" s="461">
        <v>343044.76</v>
      </c>
      <c r="D72" s="461">
        <v>0</v>
      </c>
      <c r="E72" s="461">
        <v>0</v>
      </c>
      <c r="F72" s="461">
        <v>0</v>
      </c>
      <c r="G72" s="461">
        <v>343044.76</v>
      </c>
      <c r="H72" s="264"/>
      <c r="I72" s="264"/>
    </row>
    <row r="73" spans="1:9" x14ac:dyDescent="0.2">
      <c r="A73" s="479" t="s">
        <v>553</v>
      </c>
      <c r="B73" s="460" t="s">
        <v>900</v>
      </c>
      <c r="C73" s="461">
        <v>22.7</v>
      </c>
      <c r="D73" s="461">
        <v>0</v>
      </c>
      <c r="E73" s="461">
        <v>0</v>
      </c>
      <c r="F73" s="461">
        <v>0</v>
      </c>
      <c r="G73" s="461">
        <v>22.7</v>
      </c>
      <c r="H73" s="264"/>
      <c r="I73" s="264"/>
    </row>
    <row r="74" spans="1:9" x14ac:dyDescent="0.2">
      <c r="A74" s="479" t="s">
        <v>553</v>
      </c>
      <c r="B74" s="460" t="s">
        <v>564</v>
      </c>
      <c r="C74" s="461">
        <v>2336292.11</v>
      </c>
      <c r="D74" s="461">
        <v>0</v>
      </c>
      <c r="E74" s="461">
        <v>0</v>
      </c>
      <c r="F74" s="461">
        <v>0</v>
      </c>
      <c r="G74" s="461">
        <v>2336292.11</v>
      </c>
      <c r="H74" s="264"/>
      <c r="I74" s="264"/>
    </row>
    <row r="75" spans="1:9" x14ac:dyDescent="0.2">
      <c r="A75" s="479" t="s">
        <v>553</v>
      </c>
      <c r="B75" s="460" t="s">
        <v>565</v>
      </c>
      <c r="C75" s="461">
        <v>476.6</v>
      </c>
      <c r="D75" s="461">
        <v>0</v>
      </c>
      <c r="E75" s="461">
        <v>0</v>
      </c>
      <c r="F75" s="461">
        <v>476.6</v>
      </c>
      <c r="G75" s="461">
        <v>0</v>
      </c>
      <c r="H75" s="264"/>
      <c r="I75" s="264"/>
    </row>
    <row r="76" spans="1:9" x14ac:dyDescent="0.2">
      <c r="A76" s="479" t="s">
        <v>553</v>
      </c>
      <c r="B76" s="460" t="s">
        <v>566</v>
      </c>
      <c r="C76" s="461">
        <v>1500</v>
      </c>
      <c r="D76" s="461">
        <v>0</v>
      </c>
      <c r="E76" s="461">
        <v>0</v>
      </c>
      <c r="F76" s="461">
        <v>1500</v>
      </c>
      <c r="G76" s="461">
        <v>0</v>
      </c>
      <c r="H76" s="264"/>
      <c r="I76" s="264"/>
    </row>
    <row r="77" spans="1:9" x14ac:dyDescent="0.2">
      <c r="A77" s="479" t="s">
        <v>553</v>
      </c>
      <c r="B77" s="460" t="s">
        <v>816</v>
      </c>
      <c r="C77" s="461">
        <v>389972.02</v>
      </c>
      <c r="D77" s="461">
        <v>91458</v>
      </c>
      <c r="E77" s="461">
        <v>-91458</v>
      </c>
      <c r="F77" s="461">
        <v>0</v>
      </c>
      <c r="G77" s="461">
        <v>389972.02</v>
      </c>
      <c r="H77" s="264"/>
      <c r="I77" s="264"/>
    </row>
    <row r="78" spans="1:9" x14ac:dyDescent="0.2">
      <c r="A78" s="479" t="s">
        <v>553</v>
      </c>
      <c r="B78" s="460" t="s">
        <v>567</v>
      </c>
      <c r="C78" s="461">
        <v>85673.54</v>
      </c>
      <c r="D78" s="461">
        <v>284372.44</v>
      </c>
      <c r="E78" s="461">
        <v>85673.54</v>
      </c>
      <c r="F78" s="461">
        <v>-284372.44</v>
      </c>
      <c r="G78" s="461">
        <v>0</v>
      </c>
      <c r="H78" s="264"/>
      <c r="I78" s="264"/>
    </row>
    <row r="79" spans="1:9" x14ac:dyDescent="0.2">
      <c r="A79" s="479" t="s">
        <v>553</v>
      </c>
      <c r="B79" s="460" t="s">
        <v>568</v>
      </c>
      <c r="C79" s="461">
        <v>220400</v>
      </c>
      <c r="D79" s="461">
        <v>0</v>
      </c>
      <c r="E79" s="461">
        <v>11600</v>
      </c>
      <c r="F79" s="461">
        <v>208800</v>
      </c>
      <c r="G79" s="461">
        <v>0</v>
      </c>
      <c r="H79" s="264"/>
      <c r="I79" s="264"/>
    </row>
    <row r="80" spans="1:9" x14ac:dyDescent="0.2">
      <c r="A80" s="479" t="s">
        <v>553</v>
      </c>
      <c r="B80" s="460" t="s">
        <v>901</v>
      </c>
      <c r="C80" s="461">
        <v>7498.74</v>
      </c>
      <c r="D80" s="461">
        <v>0</v>
      </c>
      <c r="E80" s="461">
        <v>0</v>
      </c>
      <c r="F80" s="461">
        <v>0</v>
      </c>
      <c r="G80" s="461">
        <v>7498.74</v>
      </c>
      <c r="H80" s="264"/>
      <c r="I80" s="264"/>
    </row>
    <row r="81" spans="1:9" x14ac:dyDescent="0.2">
      <c r="A81" s="62"/>
      <c r="B81" s="62" t="s">
        <v>276</v>
      </c>
      <c r="C81" s="244">
        <f>SUM(C59:C80)</f>
        <v>5000268.12</v>
      </c>
      <c r="D81" s="244">
        <f>SUM(D59:D80)</f>
        <v>375830.44</v>
      </c>
      <c r="E81" s="244">
        <f>SUM(E59:E80)</f>
        <v>691657.51</v>
      </c>
      <c r="F81" s="244">
        <f>SUM(F59:F80)</f>
        <v>913411.39000000013</v>
      </c>
      <c r="G81" s="244">
        <f>SUM(G59:G80)</f>
        <v>3019368.7800000003</v>
      </c>
      <c r="H81" s="244"/>
      <c r="I81" s="244"/>
    </row>
    <row r="84" spans="1:9" x14ac:dyDescent="0.2">
      <c r="A84" s="217" t="s">
        <v>275</v>
      </c>
      <c r="B84" s="230"/>
      <c r="C84" s="268"/>
      <c r="D84" s="268"/>
      <c r="E84" s="268"/>
      <c r="F84" s="268"/>
      <c r="I84" s="270" t="s">
        <v>266</v>
      </c>
    </row>
    <row r="85" spans="1:9" x14ac:dyDescent="0.2">
      <c r="A85" s="269"/>
      <c r="B85" s="269"/>
      <c r="C85" s="268"/>
      <c r="D85" s="268"/>
      <c r="E85" s="268"/>
      <c r="F85" s="268"/>
    </row>
    <row r="86" spans="1:9" x14ac:dyDescent="0.2">
      <c r="A86" s="228" t="s">
        <v>45</v>
      </c>
      <c r="B86" s="227" t="s">
        <v>46</v>
      </c>
      <c r="C86" s="267" t="s">
        <v>265</v>
      </c>
      <c r="D86" s="267" t="s">
        <v>264</v>
      </c>
      <c r="E86" s="267" t="s">
        <v>263</v>
      </c>
      <c r="F86" s="267" t="s">
        <v>262</v>
      </c>
      <c r="G86" s="266" t="s">
        <v>261</v>
      </c>
      <c r="H86" s="227" t="s">
        <v>260</v>
      </c>
      <c r="I86" s="227" t="s">
        <v>259</v>
      </c>
    </row>
    <row r="87" spans="1:9" x14ac:dyDescent="0.2">
      <c r="A87" s="459" t="s">
        <v>570</v>
      </c>
      <c r="B87" s="338" t="s">
        <v>796</v>
      </c>
      <c r="C87" s="412">
        <v>200000</v>
      </c>
      <c r="D87" s="338">
        <v>0</v>
      </c>
      <c r="E87" s="338">
        <v>0</v>
      </c>
      <c r="F87" s="338">
        <v>0</v>
      </c>
      <c r="G87" s="412">
        <v>200000</v>
      </c>
      <c r="H87" s="264"/>
      <c r="I87" s="264"/>
    </row>
    <row r="88" spans="1:9" x14ac:dyDescent="0.2">
      <c r="A88" s="459" t="s">
        <v>570</v>
      </c>
      <c r="B88" s="338" t="s">
        <v>797</v>
      </c>
      <c r="C88" s="412">
        <v>14941.4</v>
      </c>
      <c r="D88" s="338">
        <v>0</v>
      </c>
      <c r="E88" s="338">
        <v>0</v>
      </c>
      <c r="F88" s="338">
        <v>0</v>
      </c>
      <c r="G88" s="412">
        <v>14941.4</v>
      </c>
      <c r="H88" s="264"/>
      <c r="I88" s="264"/>
    </row>
    <row r="89" spans="1:9" x14ac:dyDescent="0.2">
      <c r="A89" s="459" t="s">
        <v>570</v>
      </c>
      <c r="B89" s="338" t="s">
        <v>817</v>
      </c>
      <c r="C89" s="412">
        <v>175136.48</v>
      </c>
      <c r="D89" s="338">
        <v>0</v>
      </c>
      <c r="E89" s="338">
        <v>0</v>
      </c>
      <c r="F89" s="338">
        <v>0</v>
      </c>
      <c r="G89" s="412">
        <v>175136.48</v>
      </c>
      <c r="H89" s="264"/>
      <c r="I89" s="264"/>
    </row>
    <row r="90" spans="1:9" x14ac:dyDescent="0.2">
      <c r="A90" s="459"/>
      <c r="B90" s="462" t="s">
        <v>571</v>
      </c>
      <c r="C90" s="246">
        <f>SUM(C87:C89)</f>
        <v>390077.88</v>
      </c>
      <c r="D90" s="246">
        <f>SUM(D87:D89)</f>
        <v>0</v>
      </c>
      <c r="E90" s="246">
        <f>SUM(E87:E89)</f>
        <v>0</v>
      </c>
      <c r="F90" s="246">
        <f>SUM(F87:F89)</f>
        <v>0</v>
      </c>
      <c r="G90" s="246">
        <f>SUM(G87:G89)</f>
        <v>390077.88</v>
      </c>
      <c r="H90" s="264"/>
      <c r="I90" s="264"/>
    </row>
    <row r="91" spans="1:9" x14ac:dyDescent="0.2">
      <c r="A91" s="459" t="s">
        <v>572</v>
      </c>
      <c r="B91" s="338" t="s">
        <v>795</v>
      </c>
      <c r="C91" s="412">
        <v>0</v>
      </c>
      <c r="D91" s="412">
        <v>0</v>
      </c>
      <c r="E91" s="412">
        <v>0</v>
      </c>
      <c r="F91" s="412">
        <v>0</v>
      </c>
      <c r="G91" s="412">
        <v>0</v>
      </c>
      <c r="H91" s="264"/>
      <c r="I91" s="264"/>
    </row>
    <row r="92" spans="1:9" x14ac:dyDescent="0.2">
      <c r="A92" s="459"/>
      <c r="B92" s="462" t="s">
        <v>574</v>
      </c>
      <c r="C92" s="246">
        <f>SUM(C91:C91)</f>
        <v>0</v>
      </c>
      <c r="D92" s="246">
        <f>SUM(D91:D91)</f>
        <v>0</v>
      </c>
      <c r="E92" s="246">
        <f>SUM(E91:E91)</f>
        <v>0</v>
      </c>
      <c r="F92" s="246">
        <f>SUM(F91:F91)</f>
        <v>0</v>
      </c>
      <c r="G92" s="246">
        <f>SUM(G91:G91)</f>
        <v>0</v>
      </c>
      <c r="H92" s="264"/>
      <c r="I92" s="264"/>
    </row>
    <row r="93" spans="1:9" x14ac:dyDescent="0.2">
      <c r="A93" s="479" t="s">
        <v>575</v>
      </c>
      <c r="B93" s="460" t="s">
        <v>902</v>
      </c>
      <c r="C93" s="461">
        <v>68160.539999999994</v>
      </c>
      <c r="D93" s="461">
        <v>0</v>
      </c>
      <c r="E93" s="461">
        <v>0</v>
      </c>
      <c r="F93" s="461">
        <v>400333.18</v>
      </c>
      <c r="G93" s="461">
        <v>-332172.64</v>
      </c>
      <c r="H93" s="264"/>
      <c r="I93" s="264"/>
    </row>
    <row r="94" spans="1:9" x14ac:dyDescent="0.2">
      <c r="A94" s="479" t="s">
        <v>575</v>
      </c>
      <c r="B94" s="460" t="s">
        <v>576</v>
      </c>
      <c r="C94" s="461">
        <v>650155.68000000005</v>
      </c>
      <c r="D94" s="461">
        <v>0</v>
      </c>
      <c r="E94" s="461">
        <v>0</v>
      </c>
      <c r="F94" s="461">
        <v>0</v>
      </c>
      <c r="G94" s="461">
        <v>650155.68000000005</v>
      </c>
      <c r="H94" s="264"/>
      <c r="I94" s="264"/>
    </row>
    <row r="95" spans="1:9" x14ac:dyDescent="0.2">
      <c r="A95" s="479" t="s">
        <v>575</v>
      </c>
      <c r="B95" s="460" t="s">
        <v>577</v>
      </c>
      <c r="C95" s="461">
        <v>4078359.47</v>
      </c>
      <c r="D95" s="461">
        <v>482583.36</v>
      </c>
      <c r="E95" s="461">
        <v>0</v>
      </c>
      <c r="F95" s="461">
        <v>72902.13</v>
      </c>
      <c r="G95" s="461">
        <v>3522873.98</v>
      </c>
      <c r="H95" s="264"/>
      <c r="I95" s="264"/>
    </row>
    <row r="96" spans="1:9" x14ac:dyDescent="0.2">
      <c r="A96" s="479" t="s">
        <v>575</v>
      </c>
      <c r="B96" s="460" t="s">
        <v>578</v>
      </c>
      <c r="C96" s="461">
        <v>-0.01</v>
      </c>
      <c r="D96" s="461">
        <v>31811.72</v>
      </c>
      <c r="E96" s="461">
        <v>0</v>
      </c>
      <c r="F96" s="461">
        <v>1245042.3600000001</v>
      </c>
      <c r="G96" s="461">
        <v>-1276854.0900000001</v>
      </c>
      <c r="H96" s="264"/>
      <c r="I96" s="264"/>
    </row>
    <row r="97" spans="1:9" x14ac:dyDescent="0.2">
      <c r="A97" s="479" t="s">
        <v>575</v>
      </c>
      <c r="B97" s="460" t="s">
        <v>558</v>
      </c>
      <c r="C97" s="461">
        <v>143125.57</v>
      </c>
      <c r="D97" s="461">
        <v>0</v>
      </c>
      <c r="E97" s="461">
        <v>0</v>
      </c>
      <c r="F97" s="461">
        <v>1540921.09</v>
      </c>
      <c r="G97" s="461">
        <v>-1397795.52</v>
      </c>
      <c r="H97" s="264"/>
      <c r="I97" s="264"/>
    </row>
    <row r="98" spans="1:9" x14ac:dyDescent="0.2">
      <c r="A98" s="479" t="s">
        <v>575</v>
      </c>
      <c r="B98" s="460" t="s">
        <v>579</v>
      </c>
      <c r="C98" s="461">
        <v>266591.64</v>
      </c>
      <c r="D98" s="461">
        <v>0</v>
      </c>
      <c r="E98" s="461">
        <v>0</v>
      </c>
      <c r="F98" s="461">
        <v>0</v>
      </c>
      <c r="G98" s="461">
        <v>266591.64</v>
      </c>
      <c r="H98" s="264"/>
      <c r="I98" s="264"/>
    </row>
    <row r="99" spans="1:9" x14ac:dyDescent="0.2">
      <c r="A99" s="479" t="s">
        <v>575</v>
      </c>
      <c r="B99" s="460" t="s">
        <v>580</v>
      </c>
      <c r="C99" s="461">
        <v>100015.2</v>
      </c>
      <c r="D99" s="461">
        <v>0</v>
      </c>
      <c r="E99" s="461">
        <v>0</v>
      </c>
      <c r="F99" s="461">
        <v>0</v>
      </c>
      <c r="G99" s="461">
        <v>100015.2</v>
      </c>
      <c r="H99" s="264"/>
      <c r="I99" s="264"/>
    </row>
    <row r="100" spans="1:9" x14ac:dyDescent="0.2">
      <c r="A100" s="479" t="s">
        <v>575</v>
      </c>
      <c r="B100" s="460" t="s">
        <v>903</v>
      </c>
      <c r="C100" s="461">
        <v>465168.16</v>
      </c>
      <c r="D100" s="461">
        <v>0</v>
      </c>
      <c r="E100" s="461">
        <v>0</v>
      </c>
      <c r="F100" s="461">
        <v>0</v>
      </c>
      <c r="G100" s="461">
        <v>465168.16</v>
      </c>
      <c r="H100" s="264"/>
      <c r="I100" s="264"/>
    </row>
    <row r="101" spans="1:9" x14ac:dyDescent="0.2">
      <c r="A101" s="479" t="s">
        <v>575</v>
      </c>
      <c r="B101" s="460" t="s">
        <v>581</v>
      </c>
      <c r="C101" s="461">
        <v>341775.69</v>
      </c>
      <c r="D101" s="461">
        <v>0</v>
      </c>
      <c r="E101" s="461">
        <v>0</v>
      </c>
      <c r="F101" s="461">
        <v>0</v>
      </c>
      <c r="G101" s="461">
        <v>341775.69</v>
      </c>
      <c r="H101" s="264"/>
      <c r="I101" s="264"/>
    </row>
    <row r="102" spans="1:9" x14ac:dyDescent="0.2">
      <c r="A102" s="479" t="s">
        <v>575</v>
      </c>
      <c r="B102" s="460" t="s">
        <v>582</v>
      </c>
      <c r="C102" s="461">
        <v>275092.27</v>
      </c>
      <c r="D102" s="461">
        <v>0</v>
      </c>
      <c r="E102" s="461">
        <v>0</v>
      </c>
      <c r="F102" s="461">
        <v>0</v>
      </c>
      <c r="G102" s="461">
        <v>275092.27</v>
      </c>
      <c r="H102" s="264"/>
      <c r="I102" s="264"/>
    </row>
    <row r="103" spans="1:9" x14ac:dyDescent="0.2">
      <c r="A103" s="479" t="s">
        <v>575</v>
      </c>
      <c r="B103" s="460" t="s">
        <v>583</v>
      </c>
      <c r="C103" s="461">
        <v>233999.78</v>
      </c>
      <c r="D103" s="461">
        <v>0</v>
      </c>
      <c r="E103" s="461">
        <v>0</v>
      </c>
      <c r="F103" s="461">
        <v>0</v>
      </c>
      <c r="G103" s="461">
        <v>233999.78</v>
      </c>
      <c r="H103" s="264"/>
      <c r="I103" s="264"/>
    </row>
    <row r="104" spans="1:9" x14ac:dyDescent="0.2">
      <c r="A104" s="479" t="s">
        <v>575</v>
      </c>
      <c r="B104" s="460" t="s">
        <v>818</v>
      </c>
      <c r="C104" s="461">
        <v>-0.01</v>
      </c>
      <c r="D104" s="461">
        <v>0</v>
      </c>
      <c r="E104" s="461">
        <v>0</v>
      </c>
      <c r="F104" s="461">
        <v>0</v>
      </c>
      <c r="G104" s="461">
        <v>-0.01</v>
      </c>
      <c r="H104" s="264"/>
      <c r="I104" s="264"/>
    </row>
    <row r="105" spans="1:9" x14ac:dyDescent="0.2">
      <c r="A105" s="479" t="s">
        <v>575</v>
      </c>
      <c r="B105" s="460" t="s">
        <v>584</v>
      </c>
      <c r="C105" s="461">
        <v>41036.06</v>
      </c>
      <c r="D105" s="461">
        <v>0</v>
      </c>
      <c r="E105" s="461">
        <v>0</v>
      </c>
      <c r="F105" s="461">
        <v>0</v>
      </c>
      <c r="G105" s="461">
        <v>41036.06</v>
      </c>
      <c r="H105" s="264"/>
      <c r="I105" s="264"/>
    </row>
    <row r="106" spans="1:9" x14ac:dyDescent="0.2">
      <c r="A106" s="479" t="s">
        <v>575</v>
      </c>
      <c r="B106" s="460" t="s">
        <v>585</v>
      </c>
      <c r="C106" s="461">
        <v>-0.02</v>
      </c>
      <c r="D106" s="461">
        <v>0</v>
      </c>
      <c r="E106" s="461">
        <v>0</v>
      </c>
      <c r="F106" s="461">
        <v>0</v>
      </c>
      <c r="G106" s="461">
        <v>-0.02</v>
      </c>
      <c r="H106" s="264"/>
      <c r="I106" s="264"/>
    </row>
    <row r="107" spans="1:9" x14ac:dyDescent="0.2">
      <c r="A107" s="479" t="s">
        <v>575</v>
      </c>
      <c r="B107" s="460" t="s">
        <v>586</v>
      </c>
      <c r="C107" s="461">
        <v>405457.91</v>
      </c>
      <c r="D107" s="461">
        <v>0</v>
      </c>
      <c r="E107" s="461">
        <v>0</v>
      </c>
      <c r="F107" s="461">
        <v>0</v>
      </c>
      <c r="G107" s="461">
        <v>405457.91</v>
      </c>
      <c r="H107" s="264"/>
      <c r="I107" s="264"/>
    </row>
    <row r="108" spans="1:9" x14ac:dyDescent="0.2">
      <c r="A108" s="479" t="s">
        <v>575</v>
      </c>
      <c r="B108" s="460" t="s">
        <v>587</v>
      </c>
      <c r="C108" s="461">
        <v>1126617.81</v>
      </c>
      <c r="D108" s="461">
        <v>0</v>
      </c>
      <c r="E108" s="461">
        <v>0</v>
      </c>
      <c r="F108" s="461">
        <v>0</v>
      </c>
      <c r="G108" s="461">
        <v>1126617.81</v>
      </c>
      <c r="H108" s="264"/>
      <c r="I108" s="264"/>
    </row>
    <row r="109" spans="1:9" x14ac:dyDescent="0.2">
      <c r="A109" s="479" t="s">
        <v>575</v>
      </c>
      <c r="B109" s="460" t="s">
        <v>819</v>
      </c>
      <c r="C109" s="461">
        <v>813688.02</v>
      </c>
      <c r="D109" s="461">
        <v>0</v>
      </c>
      <c r="E109" s="461">
        <v>0</v>
      </c>
      <c r="F109" s="461">
        <v>0</v>
      </c>
      <c r="G109" s="461">
        <v>813688.02</v>
      </c>
      <c r="H109" s="264"/>
      <c r="I109" s="264"/>
    </row>
    <row r="110" spans="1:9" x14ac:dyDescent="0.2">
      <c r="A110" s="479" t="s">
        <v>575</v>
      </c>
      <c r="B110" s="460" t="s">
        <v>904</v>
      </c>
      <c r="C110" s="461">
        <v>3657621.63</v>
      </c>
      <c r="D110" s="461">
        <v>0</v>
      </c>
      <c r="E110" s="461">
        <v>0</v>
      </c>
      <c r="F110" s="461">
        <v>0</v>
      </c>
      <c r="G110" s="461">
        <v>3657621.63</v>
      </c>
      <c r="H110" s="264"/>
      <c r="I110" s="264"/>
    </row>
    <row r="111" spans="1:9" x14ac:dyDescent="0.2">
      <c r="A111" s="479" t="s">
        <v>575</v>
      </c>
      <c r="B111" s="460" t="s">
        <v>588</v>
      </c>
      <c r="C111" s="461">
        <v>234973.11</v>
      </c>
      <c r="D111" s="461">
        <v>0</v>
      </c>
      <c r="E111" s="461">
        <v>0</v>
      </c>
      <c r="F111" s="461">
        <v>0</v>
      </c>
      <c r="G111" s="461">
        <v>234973.11</v>
      </c>
      <c r="H111" s="264"/>
      <c r="I111" s="264"/>
    </row>
    <row r="112" spans="1:9" x14ac:dyDescent="0.2">
      <c r="A112" s="479" t="s">
        <v>575</v>
      </c>
      <c r="B112" s="460" t="s">
        <v>589</v>
      </c>
      <c r="C112" s="461">
        <v>456718.69</v>
      </c>
      <c r="D112" s="461">
        <v>0</v>
      </c>
      <c r="E112" s="461">
        <v>0</v>
      </c>
      <c r="F112" s="461">
        <v>0</v>
      </c>
      <c r="G112" s="461">
        <v>456718.69</v>
      </c>
      <c r="H112" s="264"/>
      <c r="I112" s="264"/>
    </row>
    <row r="113" spans="1:9" x14ac:dyDescent="0.2">
      <c r="A113" s="479" t="s">
        <v>575</v>
      </c>
      <c r="B113" s="460" t="s">
        <v>590</v>
      </c>
      <c r="C113" s="461">
        <v>177741.4</v>
      </c>
      <c r="D113" s="461">
        <v>0</v>
      </c>
      <c r="E113" s="461">
        <v>0</v>
      </c>
      <c r="F113" s="461">
        <v>0</v>
      </c>
      <c r="G113" s="461">
        <v>177741.4</v>
      </c>
      <c r="H113" s="264"/>
      <c r="I113" s="264"/>
    </row>
    <row r="114" spans="1:9" x14ac:dyDescent="0.2">
      <c r="A114" s="479" t="s">
        <v>575</v>
      </c>
      <c r="B114" s="460" t="s">
        <v>591</v>
      </c>
      <c r="C114" s="461">
        <v>27601.07</v>
      </c>
      <c r="D114" s="461">
        <v>0</v>
      </c>
      <c r="E114" s="461">
        <v>0</v>
      </c>
      <c r="F114" s="461">
        <v>0</v>
      </c>
      <c r="G114" s="461">
        <v>27601.07</v>
      </c>
      <c r="H114" s="264"/>
      <c r="I114" s="264"/>
    </row>
    <row r="115" spans="1:9" x14ac:dyDescent="0.2">
      <c r="A115" s="479" t="s">
        <v>575</v>
      </c>
      <c r="B115" s="460" t="s">
        <v>592</v>
      </c>
      <c r="C115" s="461">
        <v>92976.08</v>
      </c>
      <c r="D115" s="461">
        <v>0</v>
      </c>
      <c r="E115" s="461">
        <v>0</v>
      </c>
      <c r="F115" s="461">
        <v>0</v>
      </c>
      <c r="G115" s="461">
        <v>92976.08</v>
      </c>
      <c r="H115" s="264"/>
      <c r="I115" s="264"/>
    </row>
    <row r="116" spans="1:9" x14ac:dyDescent="0.2">
      <c r="A116" s="479" t="s">
        <v>575</v>
      </c>
      <c r="B116" s="460" t="s">
        <v>905</v>
      </c>
      <c r="C116" s="461">
        <v>400300.61</v>
      </c>
      <c r="D116" s="461">
        <v>0</v>
      </c>
      <c r="E116" s="461">
        <v>0</v>
      </c>
      <c r="F116" s="461">
        <v>0</v>
      </c>
      <c r="G116" s="461">
        <v>400300.61</v>
      </c>
      <c r="H116" s="264"/>
      <c r="I116" s="264"/>
    </row>
    <row r="117" spans="1:9" x14ac:dyDescent="0.2">
      <c r="A117" s="479" t="s">
        <v>575</v>
      </c>
      <c r="B117" s="460" t="s">
        <v>573</v>
      </c>
      <c r="C117" s="461">
        <v>725000.01</v>
      </c>
      <c r="D117" s="461">
        <v>0</v>
      </c>
      <c r="E117" s="461">
        <v>0</v>
      </c>
      <c r="F117" s="461">
        <v>0</v>
      </c>
      <c r="G117" s="461">
        <v>725000.01</v>
      </c>
      <c r="H117" s="264"/>
      <c r="I117" s="264"/>
    </row>
    <row r="118" spans="1:9" x14ac:dyDescent="0.2">
      <c r="A118" s="459"/>
      <c r="B118" s="462" t="s">
        <v>593</v>
      </c>
      <c r="C118" s="246">
        <f>SUM(C93:C117)</f>
        <v>14782176.359999999</v>
      </c>
      <c r="D118" s="246">
        <f>SUM(D93:D117)</f>
        <v>514395.07999999996</v>
      </c>
      <c r="E118" s="246">
        <f>SUM(E93:E117)</f>
        <v>0</v>
      </c>
      <c r="F118" s="246">
        <f>SUM(F93:F117)</f>
        <v>3259198.7600000002</v>
      </c>
      <c r="G118" s="246">
        <f>SUM(G93:G117)</f>
        <v>11008582.52</v>
      </c>
      <c r="H118" s="264"/>
      <c r="I118" s="264"/>
    </row>
    <row r="119" spans="1:9" x14ac:dyDescent="0.2">
      <c r="A119" s="62"/>
      <c r="B119" s="62" t="s">
        <v>274</v>
      </c>
      <c r="C119" s="244">
        <f>C90+C92+C118</f>
        <v>15172254.24</v>
      </c>
      <c r="D119" s="244">
        <f>D90+D92+D118</f>
        <v>514395.07999999996</v>
      </c>
      <c r="E119" s="244">
        <f>E90+E92+E118</f>
        <v>0</v>
      </c>
      <c r="F119" s="244">
        <f>F90+F92+F118</f>
        <v>3259198.7600000002</v>
      </c>
      <c r="G119" s="244">
        <f>G90+G92+G118</f>
        <v>11398660.4</v>
      </c>
      <c r="H119" s="244"/>
      <c r="I119" s="244"/>
    </row>
    <row r="122" spans="1:9" x14ac:dyDescent="0.2">
      <c r="A122" s="217" t="s">
        <v>273</v>
      </c>
      <c r="B122" s="230"/>
      <c r="C122" s="271"/>
      <c r="E122" s="268"/>
      <c r="F122" s="268"/>
    </row>
    <row r="123" spans="1:9" x14ac:dyDescent="0.2">
      <c r="A123" s="269"/>
      <c r="B123" s="269"/>
      <c r="C123" s="268"/>
      <c r="D123" s="268"/>
      <c r="E123" s="268"/>
      <c r="F123" s="268"/>
    </row>
    <row r="124" spans="1:9" x14ac:dyDescent="0.2">
      <c r="A124" s="228" t="s">
        <v>45</v>
      </c>
      <c r="B124" s="227" t="s">
        <v>46</v>
      </c>
      <c r="C124" s="267" t="s">
        <v>265</v>
      </c>
      <c r="D124" s="267" t="s">
        <v>264</v>
      </c>
      <c r="E124" s="267" t="s">
        <v>263</v>
      </c>
      <c r="F124" s="267" t="s">
        <v>262</v>
      </c>
      <c r="G124" s="266" t="s">
        <v>261</v>
      </c>
    </row>
    <row r="125" spans="1:9" x14ac:dyDescent="0.2">
      <c r="A125" s="223"/>
      <c r="B125" s="223"/>
      <c r="C125" s="222"/>
      <c r="D125" s="265"/>
      <c r="E125" s="265"/>
      <c r="F125" s="265"/>
      <c r="G125" s="265"/>
    </row>
    <row r="126" spans="1:9" x14ac:dyDescent="0.2">
      <c r="A126" s="223"/>
      <c r="B126" s="223"/>
      <c r="C126" s="222"/>
      <c r="D126" s="265"/>
      <c r="E126" s="265"/>
      <c r="F126" s="265"/>
      <c r="G126" s="265"/>
    </row>
    <row r="127" spans="1:9" x14ac:dyDescent="0.2">
      <c r="A127" s="223"/>
      <c r="B127" s="223"/>
      <c r="C127" s="222"/>
      <c r="D127" s="265"/>
      <c r="E127" s="265"/>
      <c r="F127" s="265"/>
      <c r="G127" s="265"/>
    </row>
    <row r="128" spans="1:9" x14ac:dyDescent="0.2">
      <c r="A128" s="223"/>
      <c r="B128" s="223"/>
      <c r="C128" s="222"/>
      <c r="D128" s="265"/>
      <c r="E128" s="265"/>
      <c r="F128" s="265"/>
      <c r="G128" s="265"/>
    </row>
    <row r="129" spans="1:9" x14ac:dyDescent="0.2">
      <c r="A129" s="62"/>
      <c r="B129" s="62" t="s">
        <v>272</v>
      </c>
      <c r="C129" s="244">
        <f>SUM(C125:C128)</f>
        <v>0</v>
      </c>
      <c r="D129" s="244">
        <f>SUM(D125:D128)</f>
        <v>0</v>
      </c>
      <c r="E129" s="244">
        <f>SUM(E125:E128)</f>
        <v>0</v>
      </c>
      <c r="F129" s="244">
        <f>SUM(F125:F128)</f>
        <v>0</v>
      </c>
      <c r="G129" s="244">
        <f>SUM(G125:G128)</f>
        <v>0</v>
      </c>
    </row>
    <row r="132" spans="1:9" x14ac:dyDescent="0.2">
      <c r="A132" s="217" t="s">
        <v>271</v>
      </c>
      <c r="B132" s="230"/>
      <c r="E132" s="268"/>
      <c r="F132" s="268"/>
      <c r="I132" s="270" t="s">
        <v>266</v>
      </c>
    </row>
    <row r="133" spans="1:9" x14ac:dyDescent="0.2">
      <c r="A133" s="269"/>
      <c r="B133" s="269"/>
      <c r="C133" s="268"/>
      <c r="D133" s="268"/>
      <c r="E133" s="268"/>
      <c r="F133" s="268"/>
    </row>
    <row r="134" spans="1:9" x14ac:dyDescent="0.2">
      <c r="A134" s="228" t="s">
        <v>45</v>
      </c>
      <c r="B134" s="227" t="s">
        <v>46</v>
      </c>
      <c r="C134" s="267" t="s">
        <v>265</v>
      </c>
      <c r="D134" s="267" t="s">
        <v>264</v>
      </c>
      <c r="E134" s="267" t="s">
        <v>263</v>
      </c>
      <c r="F134" s="267" t="s">
        <v>262</v>
      </c>
      <c r="G134" s="266" t="s">
        <v>261</v>
      </c>
      <c r="H134" s="227" t="s">
        <v>260</v>
      </c>
      <c r="I134" s="227" t="s">
        <v>259</v>
      </c>
    </row>
    <row r="135" spans="1:9" x14ac:dyDescent="0.2">
      <c r="A135" s="223"/>
      <c r="B135" s="223"/>
      <c r="C135" s="222"/>
      <c r="D135" s="265"/>
      <c r="E135" s="265"/>
      <c r="F135" s="265"/>
      <c r="G135" s="265"/>
      <c r="H135" s="264"/>
      <c r="I135" s="264"/>
    </row>
    <row r="136" spans="1:9" x14ac:dyDescent="0.2">
      <c r="A136" s="223"/>
      <c r="B136" s="223"/>
      <c r="C136" s="222"/>
      <c r="D136" s="265"/>
      <c r="E136" s="265"/>
      <c r="F136" s="265"/>
      <c r="G136" s="265"/>
      <c r="H136" s="264"/>
      <c r="I136" s="264"/>
    </row>
    <row r="137" spans="1:9" x14ac:dyDescent="0.2">
      <c r="A137" s="223"/>
      <c r="B137" s="223"/>
      <c r="C137" s="222"/>
      <c r="D137" s="265"/>
      <c r="E137" s="265"/>
      <c r="F137" s="265"/>
      <c r="G137" s="265"/>
      <c r="H137" s="264"/>
      <c r="I137" s="264"/>
    </row>
    <row r="138" spans="1:9" x14ac:dyDescent="0.2">
      <c r="A138" s="223"/>
      <c r="B138" s="223"/>
      <c r="C138" s="222"/>
      <c r="D138" s="265"/>
      <c r="E138" s="265"/>
      <c r="F138" s="265"/>
      <c r="G138" s="265"/>
      <c r="H138" s="264"/>
      <c r="I138" s="264"/>
    </row>
    <row r="139" spans="1:9" x14ac:dyDescent="0.2">
      <c r="A139" s="62"/>
      <c r="B139" s="62" t="s">
        <v>270</v>
      </c>
      <c r="C139" s="244">
        <f>SUM(C135:C138)</f>
        <v>0</v>
      </c>
      <c r="D139" s="244">
        <f>SUM(D135:D138)</f>
        <v>0</v>
      </c>
      <c r="E139" s="244">
        <f>SUM(E135:E138)</f>
        <v>0</v>
      </c>
      <c r="F139" s="244">
        <f>SUM(F135:F138)</f>
        <v>0</v>
      </c>
      <c r="G139" s="244">
        <f>SUM(G135:G138)</f>
        <v>0</v>
      </c>
      <c r="H139" s="244"/>
      <c r="I139" s="244"/>
    </row>
    <row r="142" spans="1:9" x14ac:dyDescent="0.2">
      <c r="A142" s="217" t="s">
        <v>269</v>
      </c>
      <c r="B142" s="230"/>
      <c r="E142" s="268"/>
      <c r="F142" s="268"/>
      <c r="I142" s="270" t="s">
        <v>266</v>
      </c>
    </row>
    <row r="143" spans="1:9" x14ac:dyDescent="0.2">
      <c r="A143" s="269"/>
      <c r="B143" s="269"/>
      <c r="C143" s="268"/>
      <c r="D143" s="268"/>
      <c r="E143" s="268"/>
      <c r="F143" s="268"/>
    </row>
    <row r="144" spans="1:9" x14ac:dyDescent="0.2">
      <c r="A144" s="228" t="s">
        <v>45</v>
      </c>
      <c r="B144" s="227" t="s">
        <v>46</v>
      </c>
      <c r="C144" s="267" t="s">
        <v>265</v>
      </c>
      <c r="D144" s="267" t="s">
        <v>264</v>
      </c>
      <c r="E144" s="267" t="s">
        <v>263</v>
      </c>
      <c r="F144" s="267" t="s">
        <v>262</v>
      </c>
      <c r="G144" s="266" t="s">
        <v>261</v>
      </c>
      <c r="H144" s="227" t="s">
        <v>260</v>
      </c>
      <c r="I144" s="227" t="s">
        <v>259</v>
      </c>
    </row>
    <row r="145" spans="1:9" x14ac:dyDescent="0.2">
      <c r="A145" s="223"/>
      <c r="B145" s="223"/>
      <c r="C145" s="222"/>
      <c r="D145" s="265"/>
      <c r="E145" s="265"/>
      <c r="F145" s="265"/>
      <c r="G145" s="265"/>
      <c r="H145" s="264"/>
      <c r="I145" s="264"/>
    </row>
    <row r="146" spans="1:9" x14ac:dyDescent="0.2">
      <c r="A146" s="223"/>
      <c r="B146" s="223"/>
      <c r="C146" s="222"/>
      <c r="D146" s="265"/>
      <c r="E146" s="265"/>
      <c r="F146" s="265"/>
      <c r="G146" s="265"/>
      <c r="H146" s="264"/>
      <c r="I146" s="264"/>
    </row>
    <row r="147" spans="1:9" x14ac:dyDescent="0.2">
      <c r="A147" s="223"/>
      <c r="B147" s="223"/>
      <c r="C147" s="222"/>
      <c r="D147" s="265"/>
      <c r="E147" s="265"/>
      <c r="F147" s="265"/>
      <c r="G147" s="265"/>
      <c r="H147" s="264"/>
      <c r="I147" s="264"/>
    </row>
    <row r="148" spans="1:9" x14ac:dyDescent="0.2">
      <c r="A148" s="223"/>
      <c r="B148" s="223"/>
      <c r="C148" s="222"/>
      <c r="D148" s="265"/>
      <c r="E148" s="265"/>
      <c r="F148" s="265"/>
      <c r="G148" s="265"/>
      <c r="H148" s="264"/>
      <c r="I148" s="264"/>
    </row>
    <row r="149" spans="1:9" x14ac:dyDescent="0.2">
      <c r="A149" s="62"/>
      <c r="B149" s="62" t="s">
        <v>268</v>
      </c>
      <c r="C149" s="244">
        <f>SUM(C145:C148)</f>
        <v>0</v>
      </c>
      <c r="D149" s="244">
        <f>SUM(D145:D148)</f>
        <v>0</v>
      </c>
      <c r="E149" s="244">
        <f>SUM(E145:E148)</f>
        <v>0</v>
      </c>
      <c r="F149" s="244">
        <f>SUM(F145:F148)</f>
        <v>0</v>
      </c>
      <c r="G149" s="244">
        <f>SUM(G145:G148)</f>
        <v>0</v>
      </c>
      <c r="H149" s="244"/>
      <c r="I149" s="244"/>
    </row>
    <row r="152" spans="1:9" x14ac:dyDescent="0.2">
      <c r="A152" s="217" t="s">
        <v>267</v>
      </c>
      <c r="B152" s="230"/>
      <c r="E152" s="268"/>
      <c r="F152" s="268"/>
      <c r="I152" s="270" t="s">
        <v>266</v>
      </c>
    </row>
    <row r="153" spans="1:9" x14ac:dyDescent="0.2">
      <c r="A153" s="269"/>
      <c r="B153" s="269"/>
      <c r="C153" s="268"/>
      <c r="D153" s="268"/>
      <c r="E153" s="268"/>
      <c r="F153" s="268"/>
    </row>
    <row r="154" spans="1:9" x14ac:dyDescent="0.2">
      <c r="A154" s="228" t="s">
        <v>45</v>
      </c>
      <c r="B154" s="227" t="s">
        <v>46</v>
      </c>
      <c r="C154" s="267" t="s">
        <v>265</v>
      </c>
      <c r="D154" s="267" t="s">
        <v>264</v>
      </c>
      <c r="E154" s="267" t="s">
        <v>263</v>
      </c>
      <c r="F154" s="267" t="s">
        <v>262</v>
      </c>
      <c r="G154" s="266" t="s">
        <v>261</v>
      </c>
      <c r="H154" s="227" t="s">
        <v>260</v>
      </c>
      <c r="I154" s="227" t="s">
        <v>259</v>
      </c>
    </row>
    <row r="155" spans="1:9" x14ac:dyDescent="0.2">
      <c r="A155" s="223"/>
      <c r="B155" s="223"/>
      <c r="C155" s="222"/>
      <c r="D155" s="265"/>
      <c r="E155" s="265"/>
      <c r="F155" s="265"/>
      <c r="G155" s="265"/>
      <c r="H155" s="264"/>
      <c r="I155" s="264"/>
    </row>
    <row r="156" spans="1:9" x14ac:dyDescent="0.2">
      <c r="A156" s="223"/>
      <c r="B156" s="223"/>
      <c r="C156" s="222"/>
      <c r="D156" s="265"/>
      <c r="E156" s="265"/>
      <c r="F156" s="265"/>
      <c r="G156" s="265"/>
      <c r="H156" s="264"/>
      <c r="I156" s="264"/>
    </row>
    <row r="157" spans="1:9" x14ac:dyDescent="0.2">
      <c r="A157" s="223"/>
      <c r="B157" s="223"/>
      <c r="C157" s="222"/>
      <c r="D157" s="265"/>
      <c r="E157" s="265"/>
      <c r="F157" s="265"/>
      <c r="G157" s="265"/>
      <c r="H157" s="264"/>
      <c r="I157" s="264"/>
    </row>
    <row r="158" spans="1:9" x14ac:dyDescent="0.2">
      <c r="A158" s="223"/>
      <c r="B158" s="223"/>
      <c r="C158" s="222"/>
      <c r="D158" s="265"/>
      <c r="E158" s="265"/>
      <c r="F158" s="265"/>
      <c r="G158" s="265"/>
      <c r="H158" s="264"/>
      <c r="I158" s="264"/>
    </row>
    <row r="159" spans="1:9" x14ac:dyDescent="0.2">
      <c r="A159" s="62"/>
      <c r="B159" s="62" t="s">
        <v>258</v>
      </c>
      <c r="C159" s="244">
        <f>SUM(C155:C158)</f>
        <v>0</v>
      </c>
      <c r="D159" s="244">
        <f>SUM(D155:D158)</f>
        <v>0</v>
      </c>
      <c r="E159" s="244">
        <f>SUM(E155:E158)</f>
        <v>0</v>
      </c>
      <c r="F159" s="244">
        <f>SUM(F155:F158)</f>
        <v>0</v>
      </c>
      <c r="G159" s="244">
        <f>SUM(G155:G158)</f>
        <v>0</v>
      </c>
      <c r="H159" s="244"/>
      <c r="I159" s="244"/>
    </row>
    <row r="233" spans="1:8" x14ac:dyDescent="0.2">
      <c r="H233" s="12"/>
    </row>
    <row r="240" spans="1:8" x14ac:dyDescent="0.2">
      <c r="A240" s="12"/>
      <c r="B240" s="12"/>
      <c r="C240" s="13"/>
      <c r="D240" s="13"/>
      <c r="E240" s="13"/>
      <c r="F240" s="13"/>
      <c r="G240" s="13"/>
    </row>
    <row r="241" spans="1:2" x14ac:dyDescent="0.2">
      <c r="A241" s="84"/>
      <c r="B241" s="85"/>
    </row>
    <row r="242" spans="1:2" x14ac:dyDescent="0.2">
      <c r="A242" s="84"/>
      <c r="B242" s="85"/>
    </row>
    <row r="243" spans="1:2" x14ac:dyDescent="0.2">
      <c r="A243" s="84"/>
      <c r="B243" s="85"/>
    </row>
    <row r="244" spans="1:2" x14ac:dyDescent="0.2">
      <c r="A244" s="84"/>
      <c r="B244" s="85"/>
    </row>
    <row r="245" spans="1:2" x14ac:dyDescent="0.2">
      <c r="A245" s="84"/>
      <c r="B245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48 C58 C86 C124 C134 C144 C154 C7 C37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48 A58 A86 A124 A134 A144 A154 A7 A37"/>
    <dataValidation allowBlank="1" showInputMessage="1" showErrorMessage="1" prompt="Corresponde al nombre o descripción de la cuenta de acuerdo al Plan de Cuentas emitido por el CONAC." sqref="B86 B124 B134 B144 B154 B48 B58 B7 B37"/>
    <dataValidation allowBlank="1" showInputMessage="1" showErrorMessage="1" prompt="Importe de la cuentas por cobrar con fecha de vencimiento de 1 a 90 días." sqref="D86 D124 D134 D144 D154 D48 D58 D7 D37"/>
    <dataValidation allowBlank="1" showInputMessage="1" showErrorMessage="1" prompt="Importe de la cuentas por cobrar con fecha de vencimiento de 91 a 180 días." sqref="E86 E124 E134 E144 E154 E48 E58 E7 E37"/>
    <dataValidation allowBlank="1" showInputMessage="1" showErrorMessage="1" prompt="Importe de la cuentas por cobrar con fecha de vencimiento de 181 a 365 días." sqref="F86 F124 F134 F144 F154 F48 F58 F7 F37"/>
    <dataValidation allowBlank="1" showInputMessage="1" showErrorMessage="1" prompt="Importe de la cuentas por cobrar con vencimiento mayor a 365 días." sqref="G86 G124 G134 G144 G154 G48 G58 G7 G37"/>
    <dataValidation allowBlank="1" showInputMessage="1" showErrorMessage="1" prompt="Informar sobre caraterísticas cualitativas de la cuenta, ejemplo: acciones implementadas para su recuperación, causas de la demora en su recuperación." sqref="H37 H134 H144 H154 H48 H7 H86 H58"/>
    <dataValidation allowBlank="1" showInputMessage="1" showErrorMessage="1" prompt="Indicar si el deudor ya sobrepasó el plazo estipulado para pago, 90, 180 o 365 días." sqref="I37 I134 I144 I154 I48 I7 I86 I58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91" t="s">
        <v>143</v>
      </c>
      <c r="B2" s="492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95" t="s">
        <v>235</v>
      </c>
      <c r="B4" s="496"/>
      <c r="C4" s="496"/>
      <c r="D4" s="496"/>
      <c r="E4" s="496"/>
      <c r="F4" s="496"/>
      <c r="G4" s="496"/>
      <c r="H4" s="497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98" t="s">
        <v>151</v>
      </c>
      <c r="B6" s="499"/>
      <c r="C6" s="499"/>
      <c r="D6" s="499"/>
      <c r="E6" s="499"/>
      <c r="F6" s="499"/>
      <c r="G6" s="499"/>
      <c r="H6" s="500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286</v>
      </c>
      <c r="B5" s="20"/>
      <c r="C5" s="20"/>
      <c r="D5" s="20"/>
      <c r="E5" s="20"/>
      <c r="F5" s="17"/>
      <c r="G5" s="17"/>
      <c r="H5" s="190" t="s">
        <v>285</v>
      </c>
    </row>
    <row r="6" spans="1:17" x14ac:dyDescent="0.2">
      <c r="J6" s="501"/>
      <c r="K6" s="501"/>
      <c r="L6" s="501"/>
      <c r="M6" s="501"/>
      <c r="N6" s="501"/>
      <c r="O6" s="501"/>
      <c r="P6" s="501"/>
      <c r="Q6" s="501"/>
    </row>
    <row r="7" spans="1:17" x14ac:dyDescent="0.2">
      <c r="A7" s="284" t="s">
        <v>642</v>
      </c>
    </row>
    <row r="8" spans="1:17" ht="52.5" customHeight="1" x14ac:dyDescent="0.2">
      <c r="A8" s="502" t="s">
        <v>284</v>
      </c>
      <c r="B8" s="502"/>
      <c r="C8" s="502"/>
      <c r="D8" s="502"/>
      <c r="E8" s="502"/>
      <c r="F8" s="502"/>
      <c r="G8" s="502"/>
      <c r="H8" s="502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8" sqref="A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292</v>
      </c>
      <c r="B5" s="89"/>
      <c r="C5" s="280"/>
      <c r="D5" s="279" t="s">
        <v>289</v>
      </c>
    </row>
    <row r="6" spans="1:4" x14ac:dyDescent="0.2">
      <c r="A6" s="278"/>
      <c r="B6" s="278"/>
      <c r="C6" s="277"/>
      <c r="D6" s="276"/>
    </row>
    <row r="7" spans="1:4" ht="15" customHeight="1" x14ac:dyDescent="0.2">
      <c r="A7" s="228" t="s">
        <v>45</v>
      </c>
      <c r="B7" s="227" t="s">
        <v>46</v>
      </c>
      <c r="C7" s="225" t="s">
        <v>242</v>
      </c>
      <c r="D7" s="275" t="s">
        <v>288</v>
      </c>
    </row>
    <row r="8" spans="1:4" x14ac:dyDescent="0.2">
      <c r="A8" s="284" t="s">
        <v>642</v>
      </c>
      <c r="B8" s="264"/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1"/>
      <c r="B16" s="281" t="s">
        <v>291</v>
      </c>
      <c r="C16" s="219">
        <f>SUM(C8:C15)</f>
        <v>0</v>
      </c>
      <c r="D16" s="274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290</v>
      </c>
      <c r="B19" s="60"/>
      <c r="C19" s="280"/>
      <c r="D19" s="279" t="s">
        <v>289</v>
      </c>
    </row>
    <row r="20" spans="1:4" x14ac:dyDescent="0.2">
      <c r="A20" s="278"/>
      <c r="B20" s="278"/>
      <c r="C20" s="277"/>
      <c r="D20" s="276"/>
    </row>
    <row r="21" spans="1:4" ht="15" customHeight="1" x14ac:dyDescent="0.2">
      <c r="A21" s="228" t="s">
        <v>45</v>
      </c>
      <c r="B21" s="227" t="s">
        <v>46</v>
      </c>
      <c r="C21" s="225" t="s">
        <v>242</v>
      </c>
      <c r="D21" s="275" t="s">
        <v>288</v>
      </c>
    </row>
    <row r="22" spans="1:4" x14ac:dyDescent="0.2">
      <c r="A22" s="237"/>
      <c r="B22" s="273"/>
      <c r="C22" s="265"/>
      <c r="D22" s="264"/>
    </row>
    <row r="23" spans="1:4" x14ac:dyDescent="0.2">
      <c r="A23" s="237"/>
      <c r="B23" s="273"/>
      <c r="C23" s="265"/>
      <c r="D23" s="264"/>
    </row>
    <row r="24" spans="1:4" x14ac:dyDescent="0.2">
      <c r="A24" s="237"/>
      <c r="B24" s="273"/>
      <c r="C24" s="265"/>
      <c r="D24" s="264"/>
    </row>
    <row r="25" spans="1:4" x14ac:dyDescent="0.2">
      <c r="A25" s="237"/>
      <c r="B25" s="273"/>
      <c r="C25" s="265"/>
      <c r="D25" s="264"/>
    </row>
    <row r="26" spans="1:4" x14ac:dyDescent="0.2">
      <c r="A26" s="253"/>
      <c r="B26" s="253" t="s">
        <v>287</v>
      </c>
      <c r="C26" s="233">
        <f>SUM(C22:C25)</f>
        <v>0</v>
      </c>
      <c r="D26" s="274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cp:lastPrinted>2014-12-06T02:27:50Z</cp:lastPrinted>
  <dcterms:created xsi:type="dcterms:W3CDTF">2012-12-11T20:36:24Z</dcterms:created>
  <dcterms:modified xsi:type="dcterms:W3CDTF">2018-02-12T16:13:01Z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