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0" i="1"/>
  <c r="D10" i="1"/>
  <c r="C10" i="1"/>
  <c r="E9" i="1"/>
  <c r="D9" i="1"/>
  <c r="E8" i="1"/>
  <c r="D8" i="1"/>
  <c r="E66" i="1" l="1"/>
  <c r="D66" i="1"/>
  <c r="E64" i="1"/>
  <c r="D64" i="1"/>
  <c r="C64" i="1"/>
  <c r="E62" i="1"/>
  <c r="D62" i="1"/>
  <c r="C62" i="1"/>
  <c r="E61" i="1"/>
  <c r="E60" i="1" s="1"/>
  <c r="D61" i="1"/>
  <c r="D60" i="1" s="1"/>
  <c r="C61" i="1"/>
  <c r="C60" i="1"/>
  <c r="E59" i="1"/>
  <c r="D59" i="1"/>
  <c r="C59" i="1"/>
  <c r="E52" i="1"/>
  <c r="D52" i="1"/>
  <c r="E50" i="1"/>
  <c r="D50" i="1"/>
  <c r="C50" i="1"/>
  <c r="E48" i="1"/>
  <c r="D48" i="1"/>
  <c r="C48" i="1"/>
  <c r="E47" i="1"/>
  <c r="E46" i="1" s="1"/>
  <c r="D47" i="1"/>
  <c r="C47" i="1"/>
  <c r="C46" i="1" s="1"/>
  <c r="D46" i="1"/>
  <c r="E45" i="1"/>
  <c r="D45" i="1"/>
  <c r="C45" i="1"/>
  <c r="D68" i="1" l="1"/>
  <c r="D69" i="1" s="1"/>
  <c r="E68" i="1"/>
  <c r="E69" i="1" s="1"/>
  <c r="C68" i="1"/>
  <c r="C69" i="1" s="1"/>
  <c r="E54" i="1"/>
  <c r="E55" i="1" s="1"/>
  <c r="D54" i="1"/>
  <c r="D55" i="1" s="1"/>
  <c r="C54" i="1"/>
  <c r="C55" i="1" s="1"/>
  <c r="E37" i="1"/>
  <c r="D37" i="1"/>
  <c r="C37" i="1"/>
  <c r="E34" i="1"/>
  <c r="D34" i="1"/>
  <c r="D41" i="1" s="1"/>
  <c r="D7" i="1" s="1"/>
  <c r="C34" i="1"/>
  <c r="E26" i="1"/>
  <c r="D26" i="1"/>
  <c r="C26" i="1"/>
  <c r="E16" i="1"/>
  <c r="D16" i="1"/>
  <c r="E12" i="1"/>
  <c r="D12" i="1"/>
  <c r="C12" i="1"/>
  <c r="D20" i="1" l="1"/>
  <c r="D21" i="1" s="1"/>
  <c r="D22" i="1" s="1"/>
  <c r="D30" i="1" s="1"/>
  <c r="E41" i="1"/>
  <c r="E7" i="1" s="1"/>
  <c r="C41" i="1"/>
  <c r="C7" i="1" s="1"/>
  <c r="C20" i="1" s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<sst xmlns="http://schemas.openxmlformats.org/spreadsheetml/2006/main" count="62" uniqueCount="43">
  <si>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</si>
  <si>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</si>
  <si>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</si>
  <si>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</si>
  <si>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</si>
  <si>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</si>
  <si>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</si>
  <si>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</si>
  <si>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</si>
  <si>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</si>
  <si>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</si>
  <si>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</si>
  <si>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</si>
  <si>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</si>
  <si>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</si>
  <si>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</si>
  <si>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</si>
  <si>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</si>
  <si>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</si>
  <si>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</si>
  <si>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</si>
  <si>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</si>
  <si>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</si>
  <si>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</si>
  <si>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</si>
  <si>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</si>
  <si>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</si>
  <si>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</si>
  <si>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</si>
  <si>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</si>
  <si>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</si>
  <si>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</si>
  <si>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</si>
  <si>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</si>
  <si>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</si>
  <si>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</si>
  <si>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</si>
  <si>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</si>
  <si>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</si>
  <si>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</si>
  <si>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</si>
  <si>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</si>
  <si>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COMONFORT, GUANAJUATO
Balance Presupuestario - LDF
Del 1 de enero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</si>
</sst>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17" zoomScale="66" zoomScaleNormal="66" workbookViewId="0">
      <selection activeCell="C27" sqref="C27:E2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196774190.06999999</v>
      </c>
      <c r="D7" s="8">
        <f t="shared" ref="D7:E7" si="0">SUM(D8:D10)</f>
        <v>241257743.51999998</v>
      </c>
      <c r="E7" s="8">
        <f t="shared" si="0"/>
        <v>239006136.26999998</v>
      </c>
    </row>
    <row r="8" spans="1:5" x14ac:dyDescent="0.2">
      <c r="A8" s="6"/>
      <c r="B8" s="9" t="s">
        <v>5</v>
      </c>
      <c r="C8" s="10">
        <v>106525806.76000001</v>
      </c>
      <c r="D8" s="10">
        <f>138687868.42+136.13</f>
        <v>138688004.54999998</v>
      </c>
      <c r="E8" s="10">
        <f>136436261.17+136.13</f>
        <v>136436397.29999998</v>
      </c>
    </row>
    <row r="9" spans="1:5" x14ac:dyDescent="0.2">
      <c r="A9" s="6"/>
      <c r="B9" s="9" t="s">
        <v>6</v>
      </c>
      <c r="C9" s="10">
        <v>91483239.310000002</v>
      </c>
      <c r="D9" s="10">
        <f>106561659.16+242935.81</f>
        <v>106804594.97</v>
      </c>
      <c r="E9" s="10">
        <f>106561659.16+242935.81</f>
        <v>106804594.97</v>
      </c>
    </row>
    <row r="10" spans="1:5" x14ac:dyDescent="0.2">
      <c r="A10" s="6"/>
      <c r="B10" s="9" t="s">
        <v>7</v>
      </c>
      <c r="C10" s="10">
        <f>+C41</f>
        <v>-1234856</v>
      </c>
      <c r="D10" s="10">
        <f t="shared" ref="D10:E10" si="1">+D41</f>
        <v>-4234856</v>
      </c>
      <c r="E10" s="10">
        <f t="shared" si="1"/>
        <v>-4234856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193014190.06999999</v>
      </c>
      <c r="D12" s="8">
        <f t="shared" ref="D12:E12" si="2">SUM(D13:D14)</f>
        <v>180947718.60000002</v>
      </c>
      <c r="E12" s="8">
        <f t="shared" si="2"/>
        <v>177455446.78</v>
      </c>
    </row>
    <row r="13" spans="1:5" x14ac:dyDescent="0.2">
      <c r="A13" s="6"/>
      <c r="B13" s="9" t="s">
        <v>9</v>
      </c>
      <c r="C13" s="10">
        <v>102265806.76000001</v>
      </c>
      <c r="D13" s="10">
        <v>113358794.92</v>
      </c>
      <c r="E13" s="10">
        <v>111890477.45999999</v>
      </c>
    </row>
    <row r="14" spans="1:5" x14ac:dyDescent="0.2">
      <c r="A14" s="6"/>
      <c r="B14" s="9" t="s">
        <v>10</v>
      </c>
      <c r="C14" s="10">
        <f>91483239.31-734856</f>
        <v>90748383.310000002</v>
      </c>
      <c r="D14" s="10">
        <f>68323779.68-734856</f>
        <v>67588923.680000007</v>
      </c>
      <c r="E14" s="10">
        <f>66299825.32-734856</f>
        <v>65564969.32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30150345.189999998</v>
      </c>
      <c r="E16" s="8">
        <f>SUM(E17:E18)</f>
        <v>30088444.93</v>
      </c>
    </row>
    <row r="17" spans="1:5" x14ac:dyDescent="0.2">
      <c r="A17" s="6"/>
      <c r="B17" s="9" t="s">
        <v>12</v>
      </c>
      <c r="C17" s="12"/>
      <c r="D17" s="10">
        <v>15086432.789999999</v>
      </c>
      <c r="E17" s="10">
        <v>15073528.949999999</v>
      </c>
    </row>
    <row r="18" spans="1:5" x14ac:dyDescent="0.2">
      <c r="A18" s="6"/>
      <c r="B18" s="9" t="s">
        <v>13</v>
      </c>
      <c r="C18" s="12"/>
      <c r="D18" s="10">
        <v>15063912.4</v>
      </c>
      <c r="E18" s="10">
        <v>15014915.98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3760000</v>
      </c>
      <c r="D20" s="8">
        <f>D7-D12+D16</f>
        <v>90460370.109999955</v>
      </c>
      <c r="E20" s="8">
        <f>E7-E12+E16</f>
        <v>91639134.419999987</v>
      </c>
    </row>
    <row r="21" spans="1:5" x14ac:dyDescent="0.2">
      <c r="A21" s="6"/>
      <c r="B21" s="7" t="s">
        <v>15</v>
      </c>
      <c r="C21" s="8">
        <f>C20-C41</f>
        <v>4994856</v>
      </c>
      <c r="D21" s="8">
        <f t="shared" ref="D21:E21" si="3">D20-D41</f>
        <v>94695226.109999955</v>
      </c>
      <c r="E21" s="8">
        <f t="shared" si="3"/>
        <v>95873990.419999987</v>
      </c>
    </row>
    <row r="22" spans="1:5" ht="22.5" x14ac:dyDescent="0.2">
      <c r="A22" s="6"/>
      <c r="B22" s="7" t="s">
        <v>16</v>
      </c>
      <c r="C22" s="8">
        <f>C21</f>
        <v>4994856</v>
      </c>
      <c r="D22" s="8">
        <f>D21-D16</f>
        <v>64544880.919999957</v>
      </c>
      <c r="E22" s="8">
        <f>E21-E16</f>
        <v>65785545.489999987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760000</v>
      </c>
      <c r="D26" s="8">
        <f t="shared" ref="D26:E26" si="4">SUM(D27:D28)</f>
        <v>599553.39</v>
      </c>
      <c r="E26" s="8">
        <f t="shared" si="4"/>
        <v>599553.39</v>
      </c>
    </row>
    <row r="27" spans="1:5" x14ac:dyDescent="0.2">
      <c r="A27" s="6"/>
      <c r="B27" s="9" t="s">
        <v>21</v>
      </c>
      <c r="C27" s="10">
        <v>760000</v>
      </c>
      <c r="D27" s="10">
        <v>599553.39</v>
      </c>
      <c r="E27" s="10">
        <v>599553.39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5754856</v>
      </c>
      <c r="D30" s="8">
        <f t="shared" ref="D30:E30" si="5">D22+D26</f>
        <v>65144434.309999958</v>
      </c>
      <c r="E30" s="8">
        <f t="shared" si="5"/>
        <v>66385098.879999988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3000000</v>
      </c>
      <c r="D34" s="8">
        <f t="shared" ref="D34:E34" si="6">SUM(D35:D36)</f>
        <v>0</v>
      </c>
      <c r="E34" s="8">
        <f t="shared" si="6"/>
        <v>0</v>
      </c>
    </row>
    <row r="35" spans="1:5" x14ac:dyDescent="0.2">
      <c r="A35" s="6"/>
      <c r="B35" s="9" t="s">
        <v>27</v>
      </c>
      <c r="C35" s="10">
        <v>3000000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4234856</v>
      </c>
      <c r="D37" s="8">
        <f t="shared" ref="D37:E37" si="7">SUM(D38:D39)</f>
        <v>4234856</v>
      </c>
      <c r="E37" s="8">
        <f t="shared" si="7"/>
        <v>4234856</v>
      </c>
    </row>
    <row r="38" spans="1:5" x14ac:dyDescent="0.2">
      <c r="A38" s="6"/>
      <c r="B38" s="9" t="s">
        <v>30</v>
      </c>
      <c r="C38" s="10">
        <v>3500000</v>
      </c>
      <c r="D38" s="10">
        <v>3500000</v>
      </c>
      <c r="E38" s="10">
        <v>3500000</v>
      </c>
    </row>
    <row r="39" spans="1:5" x14ac:dyDescent="0.2">
      <c r="A39" s="6"/>
      <c r="B39" s="9" t="s">
        <v>31</v>
      </c>
      <c r="C39" s="10">
        <v>734856</v>
      </c>
      <c r="D39" s="10">
        <v>734856</v>
      </c>
      <c r="E39" s="10">
        <v>734856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-1234856</v>
      </c>
      <c r="D41" s="8">
        <f t="shared" ref="D41:E41" si="8">D34-D37</f>
        <v>-4234856</v>
      </c>
      <c r="E41" s="8">
        <f t="shared" si="8"/>
        <v>-4234856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f>+C8</f>
        <v>106525806.76000001</v>
      </c>
      <c r="D45" s="10">
        <f>+D8</f>
        <v>138688004.54999998</v>
      </c>
      <c r="E45" s="10">
        <f>+E8</f>
        <v>136436397.29999998</v>
      </c>
    </row>
    <row r="46" spans="1:5" x14ac:dyDescent="0.2">
      <c r="A46" s="6"/>
      <c r="B46" s="15" t="s">
        <v>34</v>
      </c>
      <c r="C46" s="10">
        <f>C47-C48</f>
        <v>-500000</v>
      </c>
      <c r="D46" s="10">
        <f t="shared" ref="D46:E46" si="9">D47-D48</f>
        <v>-3500000</v>
      </c>
      <c r="E46" s="10">
        <f t="shared" si="9"/>
        <v>-3500000</v>
      </c>
    </row>
    <row r="47" spans="1:5" x14ac:dyDescent="0.2">
      <c r="A47" s="6"/>
      <c r="B47" s="17" t="s">
        <v>27</v>
      </c>
      <c r="C47" s="10">
        <f>+C35</f>
        <v>3000000</v>
      </c>
      <c r="D47" s="10">
        <f>+D35</f>
        <v>0</v>
      </c>
      <c r="E47" s="10">
        <f>+E35</f>
        <v>0</v>
      </c>
    </row>
    <row r="48" spans="1:5" x14ac:dyDescent="0.2">
      <c r="A48" s="6"/>
      <c r="B48" s="17" t="s">
        <v>30</v>
      </c>
      <c r="C48" s="10">
        <f>+C38</f>
        <v>3500000</v>
      </c>
      <c r="D48" s="10">
        <f>+D38</f>
        <v>3500000</v>
      </c>
      <c r="E48" s="10">
        <f>+E38</f>
        <v>3500000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f>+C13</f>
        <v>102265806.76000001</v>
      </c>
      <c r="D50" s="10">
        <f>+D13</f>
        <v>113358794.92</v>
      </c>
      <c r="E50" s="10">
        <f>+E13</f>
        <v>111890477.45999999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+D17</f>
        <v>15086432.789999999</v>
      </c>
      <c r="E52" s="10">
        <f>+E17</f>
        <v>15073528.949999999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3760000</v>
      </c>
      <c r="D54" s="8">
        <f t="shared" ref="D54:E54" si="10">D45+D46-D50+D52</f>
        <v>36915642.419999979</v>
      </c>
      <c r="E54" s="8">
        <f t="shared" si="10"/>
        <v>36119448.789999992</v>
      </c>
    </row>
    <row r="55" spans="1:5" x14ac:dyDescent="0.2">
      <c r="A55" s="6"/>
      <c r="B55" s="7" t="s">
        <v>36</v>
      </c>
      <c r="C55" s="8">
        <f>C54-C46</f>
        <v>4260000</v>
      </c>
      <c r="D55" s="8">
        <f t="shared" ref="D55:E55" si="11">D54-D46</f>
        <v>40415642.419999979</v>
      </c>
      <c r="E55" s="8">
        <f t="shared" si="11"/>
        <v>39619448.789999992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f>+C9</f>
        <v>91483239.310000002</v>
      </c>
      <c r="D59" s="10">
        <f>+D9</f>
        <v>106804594.97</v>
      </c>
      <c r="E59" s="10">
        <f>+E9</f>
        <v>106804594.97</v>
      </c>
    </row>
    <row r="60" spans="1:5" x14ac:dyDescent="0.2">
      <c r="A60" s="6"/>
      <c r="B60" s="15" t="s">
        <v>37</v>
      </c>
      <c r="C60" s="10">
        <f>C61-C62</f>
        <v>-734856</v>
      </c>
      <c r="D60" s="10">
        <f t="shared" ref="D60:E60" si="12">D61-D62</f>
        <v>-734856</v>
      </c>
      <c r="E60" s="10">
        <f t="shared" si="12"/>
        <v>-734856</v>
      </c>
    </row>
    <row r="61" spans="1:5" x14ac:dyDescent="0.2">
      <c r="A61" s="6"/>
      <c r="B61" s="17" t="s">
        <v>28</v>
      </c>
      <c r="C61" s="10">
        <f>+C36</f>
        <v>0</v>
      </c>
      <c r="D61" s="10">
        <f>+D36</f>
        <v>0</v>
      </c>
      <c r="E61" s="10">
        <f>+E36</f>
        <v>0</v>
      </c>
    </row>
    <row r="62" spans="1:5" x14ac:dyDescent="0.2">
      <c r="A62" s="6"/>
      <c r="B62" s="17" t="s">
        <v>31</v>
      </c>
      <c r="C62" s="10">
        <f>+C39</f>
        <v>734856</v>
      </c>
      <c r="D62" s="10">
        <f>+D39</f>
        <v>734856</v>
      </c>
      <c r="E62" s="10">
        <f>+E39</f>
        <v>734856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f>+C14</f>
        <v>90748383.310000002</v>
      </c>
      <c r="D64" s="10">
        <f>+D14</f>
        <v>67588923.680000007</v>
      </c>
      <c r="E64" s="10">
        <f>+E14</f>
        <v>65564969.32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f>+D18</f>
        <v>15063912.4</v>
      </c>
      <c r="E66" s="10">
        <f>+E18</f>
        <v>15014915.98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D59+D60-D64+D66</f>
        <v>53544727.68999999</v>
      </c>
      <c r="E68" s="8">
        <f>E59+E60-E64+E66</f>
        <v>55519685.629999995</v>
      </c>
    </row>
    <row r="69" spans="1:5" x14ac:dyDescent="0.2">
      <c r="A69" s="6"/>
      <c r="B69" s="16" t="s">
        <v>40</v>
      </c>
      <c r="C69" s="8">
        <f>C68-C60</f>
        <v>734856</v>
      </c>
      <c r="D69" s="8">
        <f t="shared" ref="D69:E69" si="13">D68-D60</f>
        <v>54279583.68999999</v>
      </c>
      <c r="E69" s="8">
        <f t="shared" si="13"/>
        <v>56254541.629999995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dcterms:created xsi:type="dcterms:W3CDTF">2017-01-11T17:21:42Z</dcterms:created>
  <dcterms:modified xsi:type="dcterms:W3CDTF">2017-03-01T14:36:48Z</dcterms:modified>
</cp:coreProperties>
</file>