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40" windowHeight="7995" tabRatio="841" firstSheet="12" activeTab="15"/>
  </bookViews>
  <sheets>
    <sheet name="Notas a los Edos Financieros" sheetId="1" r:id="rId1"/>
    <sheet name="Hoja1" sheetId="2" state="hidden" r:id="rId2"/>
    <sheet name="ESF-01" sheetId="3" r:id="rId3"/>
    <sheet name="ESF-02 " sheetId="4" r:id="rId4"/>
    <sheet name="ESF-03" sheetId="5" r:id="rId5"/>
    <sheet name="ESF-05" sheetId="6" r:id="rId6"/>
    <sheet name="ESF-06 " sheetId="7" r:id="rId7"/>
    <sheet name="ESF-07" sheetId="8" r:id="rId8"/>
    <sheet name="ESF-08" sheetId="9" r:id="rId9"/>
    <sheet name="ESF-09" sheetId="10" r:id="rId10"/>
    <sheet name="ESF-10" sheetId="11" r:id="rId11"/>
    <sheet name="ESF-11" sheetId="12" r:id="rId12"/>
    <sheet name="ESF-12 " sheetId="13" r:id="rId13"/>
    <sheet name="ESF-13" sheetId="14" r:id="rId14"/>
    <sheet name="ESF-14" sheetId="15" r:id="rId15"/>
    <sheet name="ESF-15" sheetId="16" r:id="rId16"/>
    <sheet name="ERA-01" sheetId="17" r:id="rId17"/>
    <sheet name="ERA-02" sheetId="18" r:id="rId18"/>
    <sheet name="ERA-03 " sheetId="19" r:id="rId19"/>
    <sheet name="VHP-01" sheetId="20" r:id="rId20"/>
    <sheet name="VHP-02" sheetId="21" r:id="rId21"/>
    <sheet name="EFE-01  " sheetId="22" r:id="rId22"/>
    <sheet name="EFE-02" sheetId="23" r:id="rId23"/>
    <sheet name="Conciliacion_Ig" sheetId="24" r:id="rId24"/>
    <sheet name="Conciliacion_Eg" sheetId="25" r:id="rId25"/>
    <sheet name="Memoria" sheetId="26" r:id="rId26"/>
  </sheets>
  <externalReferences>
    <externalReference r:id="rId29"/>
    <externalReference r:id="rId30"/>
  </externalReferences>
  <definedNames>
    <definedName name="_xlnm.Print_Area" localSheetId="21">'EFE-01  '!$A$1:$E$81</definedName>
    <definedName name="_xlnm.Print_Area" localSheetId="22">'EFE-02'!$A$1:$D$27</definedName>
    <definedName name="_xlnm.Print_Area" localSheetId="16">'ERA-01'!$A$1:$D$76</definedName>
    <definedName name="_xlnm.Print_Area" localSheetId="17">'ERA-02'!$A$1:$E$14</definedName>
    <definedName name="_xlnm.Print_Area" localSheetId="18">'ERA-03 '!$A$1:$E$45</definedName>
    <definedName name="_xlnm.Print_Area" localSheetId="2">'ESF-01'!$A$1:$E$41</definedName>
    <definedName name="_xlnm.Print_Area" localSheetId="3">'ESF-02 '!$A$1:$F$26</definedName>
    <definedName name="_xlnm.Print_Area" localSheetId="4">'ESF-03'!$A$1:$I$67</definedName>
    <definedName name="_xlnm.Print_Area" localSheetId="6">'ESF-06 '!$A$1:$G$12</definedName>
    <definedName name="_xlnm.Print_Area" localSheetId="7">'ESF-07'!$A$1:$E$12</definedName>
    <definedName name="_xlnm.Print_Area" localSheetId="8">'ESF-08'!$A$1:$F$54</definedName>
    <definedName name="_xlnm.Print_Area" localSheetId="9">'ESF-09'!$A$1:$F$35</definedName>
    <definedName name="_xlnm.Print_Area" localSheetId="10">'ESF-10'!$A$1:$H$8</definedName>
    <definedName name="_xlnm.Print_Area" localSheetId="11">'ESF-11'!$A$1:$D$13</definedName>
    <definedName name="_xlnm.Print_Area" localSheetId="12">'ESF-12 '!$A$1:$H$49</definedName>
    <definedName name="_xlnm.Print_Area" localSheetId="13">'ESF-13'!$A$1:$E$20</definedName>
    <definedName name="_xlnm.Print_Area" localSheetId="14">'ESF-14'!$A$1:$E$12</definedName>
    <definedName name="_xlnm.Print_Area" localSheetId="15">'ESF-15'!$A$1:$AA$17</definedName>
    <definedName name="_xlnm.Print_Area" localSheetId="25">'Memoria'!$A$1:$E$39</definedName>
    <definedName name="_xlnm.Print_Area" localSheetId="0">'Notas a los Edos Financieros'!$A$1:$B$38</definedName>
    <definedName name="_xlnm.Print_Area" localSheetId="19">'VHP-01'!$A$1:$G$16</definedName>
    <definedName name="_xlnm.Print_Area" localSheetId="20">'VHP-02'!$A$1:$F$25</definedName>
    <definedName name="_xlnm.Print_Titles" localSheetId="21">'EFE-01  '!$1:$7</definedName>
    <definedName name="_xlnm.Print_Titles" localSheetId="16">'ERA-01'!$1:$7</definedName>
    <definedName name="_xlnm.Print_Titles" localSheetId="18">'ERA-03 '!$1:$7</definedName>
    <definedName name="_xlnm.Print_Titles" localSheetId="0">'Notas a los Edos Financieros'!$1:$7</definedName>
  </definedNames>
  <calcPr fullCalcOnLoad="1"/>
</workbook>
</file>

<file path=xl/sharedStrings.xml><?xml version="1.0" encoding="utf-8"?>
<sst xmlns="http://schemas.openxmlformats.org/spreadsheetml/2006/main" count="1172" uniqueCount="730">
  <si>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</si>
  <si>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</si>
  <si>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</si>
  <si>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</si>
  <si>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</si>
  <si>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</si>
  <si>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</si>
  <si>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</si>
  <si>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</si>
  <si>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</si>
  <si>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</si>
  <si>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</si>
  <si>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</si>
  <si>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</si>
  <si>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</si>
  <si>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</si>
  <si>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</si>
  <si>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</si>
  <si>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</si>
  <si>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</si>
  <si>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</si>
  <si>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</si>
  <si>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</si>
  <si>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</si>
  <si>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</si>
  <si>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</si>
  <si>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</si>
  <si>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</si>
  <si>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</si>
  <si>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ERA-01</t>
  </si>
  <si>
    <t>INGRESOS</t>
  </si>
  <si>
    <t>ERA-02</t>
  </si>
  <si>
    <t>OTROS INGRESOS</t>
  </si>
  <si>
    <t>ERA-03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</si>
  <si>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</si>
  <si>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</si>
  <si>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</si>
  <si>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</si>
  <si>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</si>
  <si>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</si>
  <si>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</si>
  <si>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</si>
  <si>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</si>
  <si>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</si>
  <si>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</si>
  <si>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</si>
  <si>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</si>
  <si>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</si>
  <si>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NOTA:   ESF-01</t>
  </si>
  <si>
    <t>CUENTA</t>
  </si>
  <si>
    <t>NOMBRE DE LA CUENTA</t>
  </si>
  <si>
    <t>MONTO</t>
  </si>
  <si>
    <t>TIPO</t>
  </si>
  <si>
    <t>MONTO PARCIAL</t>
  </si>
  <si>
    <t xml:space="preserve">3 MESES </t>
  </si>
  <si>
    <t xml:space="preserve">TOTAL </t>
  </si>
  <si>
    <t>NOTA:   ESF-02</t>
  </si>
  <si>
    <t>2012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</si>
  <si>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</si>
  <si>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</si>
  <si>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</si>
  <si>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</si>
  <si>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</si>
  <si>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</si>
  <si>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</si>
  <si>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</si>
  <si>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</si>
  <si>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</si>
  <si>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</si>
  <si>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</si>
  <si>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</si>
  <si>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</si>
  <si>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</si>
  <si>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</si>
  <si>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</si>
  <si>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1214    PARTICIPACIONES Y APORTACIONES DE CAPITAL</t>
  </si>
  <si>
    <t>NOTA:        ESF-07</t>
  </si>
  <si>
    <t xml:space="preserve">EMPRESA/OPDes 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</si>
  <si>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</si>
  <si>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</si>
  <si>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</si>
  <si>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</si>
  <si>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</si>
  <si>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</si>
  <si>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TOTAL</t>
  </si>
  <si>
    <t>1240    BIENES MUEBLES</t>
  </si>
  <si>
    <t>NOTA:        ESF-09</t>
  </si>
  <si>
    <t>NOTA:       ESF-09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</si>
  <si>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</si>
  <si>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</si>
  <si>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</si>
  <si>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</si>
  <si>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ESF-11</t>
  </si>
  <si>
    <t xml:space="preserve">NOTA:         ESF-12 </t>
  </si>
  <si>
    <t>NOTA:         ESF-13</t>
  </si>
  <si>
    <t>NATURALEZA</t>
  </si>
  <si>
    <t>NOTA:     ESF-14</t>
  </si>
  <si>
    <t>DE GESTION ADMINISTRATIVA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</si>
  <si>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</si>
  <si>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</si>
  <si>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</si>
  <si>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</si>
  <si>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</si>
  <si>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</si>
  <si>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</si>
  <si>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</si>
  <si>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</si>
  <si>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</si>
  <si>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</si>
  <si>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</si>
  <si>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</si>
  <si>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</si>
  <si>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</si>
  <si>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</si>
  <si>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</si>
  <si>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</si>
  <si>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</si>
  <si>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</si>
  <si>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</si>
  <si>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C05</t>
  </si>
  <si>
    <t>TOTAL CREDITOS</t>
  </si>
  <si>
    <t>NOTA:   ERA-01</t>
  </si>
  <si>
    <t>NOTA:   ERA-02</t>
  </si>
  <si>
    <t>NOTA:    ERA-03</t>
  </si>
  <si>
    <t>%  GASTO</t>
  </si>
  <si>
    <t>EXPLICACIÓN</t>
  </si>
  <si>
    <t>NOTA:    VHP-01</t>
  </si>
  <si>
    <t>MODIFICACION</t>
  </si>
  <si>
    <t>NOTA:        VHP-02</t>
  </si>
  <si>
    <t xml:space="preserve">Total </t>
  </si>
  <si>
    <t>NOTA:         EFE-01</t>
  </si>
  <si>
    <t>NOTA:     EFE-02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</si>
  <si>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</si>
  <si>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</si>
  <si>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</si>
  <si>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</si>
  <si>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</si>
  <si>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</si>
  <si>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</si>
  <si>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</si>
  <si>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</si>
  <si>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</si>
  <si>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</si>
  <si>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</si>
  <si>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</si>
  <si>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</si>
  <si>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</si>
  <si>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</si>
  <si>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</si>
  <si>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</si>
  <si>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</si>
  <si>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</si>
  <si>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</si>
  <si>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</si>
  <si>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</si>
  <si>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</si>
  <si>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</si>
  <si>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</si>
  <si>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</si>
  <si>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</si>
  <si>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</si>
  <si>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</si>
  <si>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</si>
  <si>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</si>
  <si>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</si>
  <si>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</si>
  <si>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</si>
  <si>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</si>
  <si>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</si>
  <si>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</si>
  <si>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</si>
  <si>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</si>
  <si>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</si>
  <si>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</si>
  <si>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</si>
  <si>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</si>
  <si>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Dispuesto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</si>
  <si>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</si>
  <si>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</si>
  <si>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</si>
  <si>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</si>
  <si>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</si>
  <si>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</si>
  <si>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</si>
  <si>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</si>
  <si>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</si>
  <si>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</si>
  <si>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</si>
  <si>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4100  Y  4200    INGRESOS</t>
  </si>
  <si>
    <t>4300    OTROS INGRESOS Y BENEFICIOS</t>
  </si>
  <si>
    <t>3100    HACIENDA PÚBLICA/PATRIMONIO CONTRIBUIDO</t>
  </si>
  <si>
    <t>3200    HACIENDA PÚBLICA/PATRIMONIO GENERADO</t>
  </si>
  <si>
    <t>1114    INVERSIONES TEMPORALES (HASTA 3 MESES)</t>
  </si>
  <si>
    <t>1122    CUENTAS POR COBRAR A CORTO PLAZO</t>
  </si>
  <si>
    <t>1123    DEUDORES DIVERSOS POR COBRAR A CORTO PLAZO</t>
  </si>
  <si>
    <t>1250    ACTIVOS INTANGIBLES</t>
  </si>
  <si>
    <t>1290    OTROS ACTIVOS NO CIRCULANTES</t>
  </si>
  <si>
    <t>2159    OTROS PASIVOS DIFERIDOS A CORTO PLAZO</t>
  </si>
  <si>
    <t>2199    OTROS PASIVOS CIRCULANTES</t>
  </si>
  <si>
    <t>1121    INVERSIONES FINANCIERAS DE CORTO PLAZO</t>
  </si>
  <si>
    <t>1211    INVERSIONES A LARGO PLAZO</t>
  </si>
  <si>
    <t>1124    INGRESOS POR RECUPERAR A CORTO PLAZO</t>
  </si>
  <si>
    <t>1125    DEUDORES POR ANTICIPOS DE TESORERÍA A CORTO PLAZO</t>
  </si>
  <si>
    <t>1270    ACTIVOS DIFERIDOS</t>
  </si>
  <si>
    <t>2240    PASIVO DIFERIDO A LARGO PLAZO</t>
  </si>
  <si>
    <t>1110    FLUJO DE EFECTIVO</t>
  </si>
  <si>
    <t>1210, 1230, 1240 Y 1250  INVERSIONES, ADQ. BIENES MUEBLES, INMUEBLES E INTANGIBLES</t>
  </si>
  <si>
    <t>NOTAS</t>
  </si>
  <si>
    <t>DESCRIPCIÓN</t>
  </si>
  <si>
    <t>99by</t>
  </si>
  <si>
    <t>NOTAS A LOS ESTADOS FINANCIEROS</t>
  </si>
  <si>
    <t>2013</t>
  </si>
  <si>
    <t>Núm. Contrato de Crédito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</si>
  <si>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</si>
  <si>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</si>
  <si>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</si>
  <si>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</si>
  <si>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</si>
  <si>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</si>
  <si>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</si>
  <si>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</si>
  <si>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</si>
  <si>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</si>
  <si>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</si>
  <si>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</si>
  <si>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</si>
  <si>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</si>
  <si>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</si>
  <si>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</si>
  <si>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</si>
  <si>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</si>
  <si>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</si>
  <si>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</si>
  <si>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</si>
  <si>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</si>
  <si>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</si>
  <si>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</si>
  <si>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</si>
  <si>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</si>
  <si>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</si>
  <si>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</si>
  <si>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</si>
  <si>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</si>
  <si>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</si>
  <si>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</si>
  <si>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</si>
  <si>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</si>
  <si>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</si>
  <si>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</si>
  <si>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</si>
  <si>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</si>
  <si>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</si>
  <si>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</si>
  <si>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</si>
  <si>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</si>
  <si>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</si>
  <si>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</si>
  <si>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</si>
  <si>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</si>
  <si>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</si>
  <si>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2014</t>
  </si>
  <si>
    <t>5000    GASTOS Y OTRAS PERDIDAS</t>
  </si>
  <si>
    <t>2160    FONDOS Y BIENES DE TERCEROS EN GARANTÍA Y/O ADMINISTRACION A CORTO PLAZO</t>
  </si>
  <si>
    <t>Memoria</t>
  </si>
  <si>
    <t>1115    FONDOS CON AFECTACIÓN ESPECÍFICA</t>
  </si>
  <si>
    <t>5800-6100-6300</t>
  </si>
  <si>
    <t>Conciliacion_Ig</t>
  </si>
  <si>
    <t>Conciliacion_Eg</t>
  </si>
  <si>
    <t>1131    ANTICIPO A PROVEEDORES POR ADQUISICIÓN DE BIENES Y PRESTACIÓN DE SERVICIOS A CORTO PLAZO</t>
  </si>
  <si>
    <t>1132    ANTICIPO A PROVEEDORES POR ADQUISICIÓN DE BIENES INMUEBLES Y MUEBLES A CORTO PLAZO</t>
  </si>
  <si>
    <t>1133    ANTICIPO A PROVEEDORES POR ADQUISICIÓN DE BIENES INTANGIBLES A CORTO PLAZO</t>
  </si>
  <si>
    <t>1134    ANTICIPO A CONTRATISTAS POR OBRAS PÚBLICAS A CORTO PLAZO</t>
  </si>
  <si>
    <t>1139    OTROS DERECHOS A RECIBIR BIENES O SERVICIOS A CORTO PLAZO</t>
  </si>
  <si>
    <t>1261    DEPRECIACIÓN ACUMULADA DE BIENES INMUEBLES</t>
  </si>
  <si>
    <t>1262    DEPRECIACIÓN ACUMULADA DE INFRAESTRUCTURA</t>
  </si>
  <si>
    <t>1263    DEPRECIACIÓN ACUMULADA DE BIENES MUEBLES</t>
  </si>
  <si>
    <t>1264    DETERIORO ACUMULADO DE ACTIVOS BIOLÓGICOS</t>
  </si>
  <si>
    <t>1265    AMORTIZACIÓN ACUMULADA DE ACTIVOS INTANGIBLES</t>
  </si>
  <si>
    <t>112200001</t>
  </si>
  <si>
    <t>REC MPAL SUBS AL EMPLEO</t>
  </si>
  <si>
    <t>112200002</t>
  </si>
  <si>
    <t>FORTALECIMIENTO SUBS AL EMPLEO</t>
  </si>
  <si>
    <t>GONZALEZ VEGA LETICIA</t>
  </si>
  <si>
    <t>SANCHEZ ROMERO LUIS MANUEL</t>
  </si>
  <si>
    <t>ARELLANO MARTINEZ MARINA</t>
  </si>
  <si>
    <t>RAYO BUSTOS JAIME</t>
  </si>
  <si>
    <t>GONZALEZ HERNANDEZ EDUARDO</t>
  </si>
  <si>
    <t>Funcionarios y empleados</t>
  </si>
  <si>
    <t>PEREZ ALONSO ANDRES</t>
  </si>
  <si>
    <t>FUENTES  RESENDIZ SOFIA CECILIA</t>
  </si>
  <si>
    <t>Gastos por Comprobar</t>
  </si>
  <si>
    <t>GARCIA LANUZA  MA CONCEPCION</t>
  </si>
  <si>
    <t>RINCONCILLO PERALES IGNACIO</t>
  </si>
  <si>
    <t>HERNANDEZ SANTANA SARA</t>
  </si>
  <si>
    <t>HERNANDEZ FERREIRA J. JESUS</t>
  </si>
  <si>
    <t>VAZQUEZ CORDERO JOSE LUIS</t>
  </si>
  <si>
    <t>PEREZ JUAN ANTONIO</t>
  </si>
  <si>
    <t>Anticipos de Nómina</t>
  </si>
  <si>
    <t>GONZALEZ RAMIREZ VERONICA</t>
  </si>
  <si>
    <t>ANGELES  OLALDE  JOSE FRANCISCO</t>
  </si>
  <si>
    <t>GARCIA ALVAREZ ISABEL CRISTINA</t>
  </si>
  <si>
    <t>MEXICANO SAUCILLO SANDRA</t>
  </si>
  <si>
    <t>LOPEZ  ZAVALA  MA SOCORRO</t>
  </si>
  <si>
    <t>LANDIN MOYA MA ROSARIO</t>
  </si>
  <si>
    <t>OLVERA OLALDE J. JESUS</t>
  </si>
  <si>
    <t>PUCHOTE GARCIA LAURA KAREN</t>
  </si>
  <si>
    <t>1129    OTROS DERECHOS A RECIBIR EFECTIVO O EQUIVALENTES</t>
  </si>
  <si>
    <t>112900001</t>
  </si>
  <si>
    <t>DE LA LLATA GOMEZ EDUARDO MARIA</t>
  </si>
  <si>
    <t>GRUPO IURANCHA S.A DE C.V.</t>
  </si>
  <si>
    <t>TOVAR ZUASTES  REFUGIO</t>
  </si>
  <si>
    <t>MENDOZA ALEJANDRO</t>
  </si>
  <si>
    <t>TORRES LOPEZ ARMANDO</t>
  </si>
  <si>
    <t>IMSS</t>
  </si>
  <si>
    <t>BANCO DEL BAJIO SA</t>
  </si>
  <si>
    <t>BBVA BANCOMER SA</t>
  </si>
  <si>
    <t>RAYO CRUZ CARLOS ALBERTO</t>
  </si>
  <si>
    <t>LIBRE PARA MUNICIPIO</t>
  </si>
  <si>
    <t>VELARDE MARTINEZ JUVENTINO</t>
  </si>
  <si>
    <t>CUESTA  HUITRON  MARCO ANTONIO</t>
  </si>
  <si>
    <t>RAMIREZ CARREÑO JAVIER</t>
  </si>
  <si>
    <t>MONTOYA FRIAS ALFARO</t>
  </si>
  <si>
    <t>113400001</t>
  </si>
  <si>
    <t>VILLAGAMA S.A DE C.V.</t>
  </si>
  <si>
    <t>RAMIREZ  TRONCOSO ARTURO</t>
  </si>
  <si>
    <t>ROCHA  SANTOYO LUIS</t>
  </si>
  <si>
    <t>CONSTRUCTORA COGABA S.A DE C.V.</t>
  </si>
  <si>
    <t>GARCIA RANGEL RAMON ARTURO</t>
  </si>
  <si>
    <t>OVIEDO OVIEDO HUGO</t>
  </si>
  <si>
    <t>MENDOZA CUELLAR MARIA DE JESUS</t>
  </si>
  <si>
    <t>GEMCOB SA DE CV</t>
  </si>
  <si>
    <t>OBRAJERO CAMPUSANO MIGUEL ANGEL</t>
  </si>
  <si>
    <t>BAEZ MARQUEZ MELCHOR</t>
  </si>
  <si>
    <t>MARTINEZ QUIROZ JOSE DE JESUS NAHUM</t>
  </si>
  <si>
    <t>LOPEZ CAMACHO JOAQUIN</t>
  </si>
  <si>
    <t>JAMAICA GASCA KENNY</t>
  </si>
  <si>
    <t>OBRA CIVIL PRETENSADOS Y PROYECTOS</t>
  </si>
  <si>
    <t>123105811</t>
  </si>
  <si>
    <t>Terrenos</t>
  </si>
  <si>
    <t>123305831</t>
  </si>
  <si>
    <t>Edificios e instalaciones</t>
  </si>
  <si>
    <t>123405891</t>
  </si>
  <si>
    <t>Infraestructura</t>
  </si>
  <si>
    <t>123516111</t>
  </si>
  <si>
    <t>Edificación habitacional</t>
  </si>
  <si>
    <t>123526121</t>
  </si>
  <si>
    <t>Edificación no habitacional</t>
  </si>
  <si>
    <t>123536131</t>
  </si>
  <si>
    <t>Constr Obras</t>
  </si>
  <si>
    <t>123546141</t>
  </si>
  <si>
    <t>División terrenos</t>
  </si>
  <si>
    <t>123556151</t>
  </si>
  <si>
    <t>Construc víascom</t>
  </si>
  <si>
    <t>Muebles de oficina y estantería</t>
  </si>
  <si>
    <t>Muebles excepto ofic</t>
  </si>
  <si>
    <t>Computadoras</t>
  </si>
  <si>
    <t>Otros mobiliarios</t>
  </si>
  <si>
    <t>Equipo de audio y de video</t>
  </si>
  <si>
    <t>Camaras fotograficas y de video</t>
  </si>
  <si>
    <t>Otro mobiliario</t>
  </si>
  <si>
    <t>Equso médico denta</t>
  </si>
  <si>
    <t>Automóviles y camiones</t>
  </si>
  <si>
    <t>Carrocerías y remolques</t>
  </si>
  <si>
    <t>Otro equipo de transporte</t>
  </si>
  <si>
    <t>Eq defensa y segurid</t>
  </si>
  <si>
    <t>Maq y eqagrop</t>
  </si>
  <si>
    <t>Maq y eqConstruc</t>
  </si>
  <si>
    <t>Sist AA calefacció</t>
  </si>
  <si>
    <t>Eq Comunicación</t>
  </si>
  <si>
    <t>Eq de generación</t>
  </si>
  <si>
    <t>Herramientas</t>
  </si>
  <si>
    <t>Otros equipos</t>
  </si>
  <si>
    <t>Otros bienes artísti</t>
  </si>
  <si>
    <t>Software</t>
  </si>
  <si>
    <t>Amort Acum Software</t>
  </si>
  <si>
    <t>2112   PROVEEDORES POR PAGAR A CORTO PLAZO</t>
  </si>
  <si>
    <t>2113   CONTRATISTAS POR PAGAR</t>
  </si>
  <si>
    <t>2117   RETENCIONES Y CONTRIBUCIONES POR PAGAR</t>
  </si>
  <si>
    <t>IMSS FORTA 2009</t>
  </si>
  <si>
    <t>REC MPAL RCV</t>
  </si>
  <si>
    <t>REC MPAL INFONAVIT</t>
  </si>
  <si>
    <t>10% ISR HON SAGARPA 07</t>
  </si>
  <si>
    <t xml:space="preserve"> ISR SALARIOS RM</t>
  </si>
  <si>
    <t>1% CEDULAR HONOR REC MPAL</t>
  </si>
  <si>
    <t>10% ISR ARRENDAMIENTO REC MPAL</t>
  </si>
  <si>
    <t>1% CEDULAR ARRENDAMIENTO</t>
  </si>
  <si>
    <t>ISR HONOR ASIM REC MPAL</t>
  </si>
  <si>
    <t>PRESTAMO SINDICATO</t>
  </si>
  <si>
    <t>CAJA ALIANZA</t>
  </si>
  <si>
    <t>SEGURO ING</t>
  </si>
  <si>
    <t>SEGURO METLIFE</t>
  </si>
  <si>
    <t>CAJA LIBERTAD</t>
  </si>
  <si>
    <t>FONACOT</t>
  </si>
  <si>
    <t>SERVICIO FUNERARIO</t>
  </si>
  <si>
    <t>CREDITO INFONAVIT</t>
  </si>
  <si>
    <t>RETENCION 5 AL MILLAR</t>
  </si>
  <si>
    <t>RETENCION  PERSONAL</t>
  </si>
  <si>
    <t>PENSION ALIMENTICIA</t>
  </si>
  <si>
    <t>CAJA ACRECENTA</t>
  </si>
  <si>
    <t>VINCULO CULTURAL DEL BAJIO</t>
  </si>
  <si>
    <t>GPO OPTICO EMPRESARIAL</t>
  </si>
  <si>
    <t>RAPISOLUCION</t>
  </si>
  <si>
    <t>REC MPAL IMSS</t>
  </si>
  <si>
    <t>2% NOMINA REC MPAL</t>
  </si>
  <si>
    <t>Fondo de Ahorro</t>
  </si>
  <si>
    <t>ISR REC MPAL</t>
  </si>
  <si>
    <t>ISR FORTA</t>
  </si>
  <si>
    <t>ISR INFRA</t>
  </si>
  <si>
    <t>ISR CASA DE LA CULTURA</t>
  </si>
  <si>
    <t>ISR HON ASIMILABLE REC MPAL</t>
  </si>
  <si>
    <t>ISR HON ASIMILABLE INFRA</t>
  </si>
  <si>
    <t>ISR HON ASIMILABLE  CASA DE LA CULTURA</t>
  </si>
  <si>
    <t>IMSS REC MPAL</t>
  </si>
  <si>
    <t>IMSS FORTA</t>
  </si>
  <si>
    <t>INFONAVIT FORTA</t>
  </si>
  <si>
    <t>RETENCION 2 AL MILLA</t>
  </si>
  <si>
    <t>10% ISR HON PROFESIO</t>
  </si>
  <si>
    <t>1% CED HON PROF REC</t>
  </si>
  <si>
    <t>1% CED HON PROFESIONALES INFRA</t>
  </si>
  <si>
    <t>1% CED HON PROF CULT</t>
  </si>
  <si>
    <t>1% CED ARRENDAMIENTO REC MPAL</t>
  </si>
  <si>
    <t>ISR EJERCICIO 2013</t>
  </si>
  <si>
    <t>2119 OTRAS CUENTAS POR PAGAR</t>
  </si>
  <si>
    <t>CALVARIO RAMIREZ VICTORIA</t>
  </si>
  <si>
    <t>ADQ DE RESERVA TERRITORIAL</t>
  </si>
  <si>
    <t>BANCO DEL BAJIO SA INS DE BCA MULTIPLE</t>
  </si>
  <si>
    <t>S/N</t>
  </si>
  <si>
    <t xml:space="preserve"> TIIE +1.70%</t>
  </si>
  <si>
    <t>205/2011</t>
  </si>
  <si>
    <t>GOBIERNO DEL ESTADO</t>
  </si>
  <si>
    <t>PARTICIPACIONES FEDERALES</t>
  </si>
  <si>
    <t>RECURSO MUNICIPAL</t>
  </si>
  <si>
    <t>*  INGRESOS DE GESTION</t>
  </si>
  <si>
    <t>PREDIAL URBANO CORRIENTE</t>
  </si>
  <si>
    <t>PREDIAL RÚSTICO CORRIENTE</t>
  </si>
  <si>
    <t>PREDIAL URBANO REZAGO</t>
  </si>
  <si>
    <t>TRASLACION DE DOMINIO</t>
  </si>
  <si>
    <t>DIVISION Y LOTIFICACION</t>
  </si>
  <si>
    <t>PREDIAL RÚSTICO REZAGO</t>
  </si>
  <si>
    <t>IMPUESTO DEL 8.25% S</t>
  </si>
  <si>
    <t>EXPLOTACION DE BANCO</t>
  </si>
  <si>
    <t>INHUMACIONES EN FOSA</t>
  </si>
  <si>
    <t>LICENCIA PARA CONSTR</t>
  </si>
  <si>
    <t>PERMISO PARA TRASLAD</t>
  </si>
  <si>
    <t>DERECHOS POSTERIORES PANTEONES</t>
  </si>
  <si>
    <t>SERVICIOS POR PODA Y</t>
  </si>
  <si>
    <t>EVENTOS PARTICULARES</t>
  </si>
  <si>
    <t>OTROS SERVICIOS DE T</t>
  </si>
  <si>
    <t>TALLERES DE CASA DE LA CULTURA</t>
  </si>
  <si>
    <t>ANÁLISIS DE FACTIBIL</t>
  </si>
  <si>
    <t>POR LICENCIA DE USO</t>
  </si>
  <si>
    <t>POR CERTIFICACIÓN DE</t>
  </si>
  <si>
    <t>30% DE AVALÚOS FISCA</t>
  </si>
  <si>
    <t>HONORARIOS DE VALUACIÓN</t>
  </si>
  <si>
    <t>LICENCIA ANUAL COLOC</t>
  </si>
  <si>
    <t>PERMISO COLOCACIÓN D</t>
  </si>
  <si>
    <t>PERMISOS EVENTUALES</t>
  </si>
  <si>
    <t>AUTORIZACIÓN PARA FU</t>
  </si>
  <si>
    <t>CONSTANCIAS DE VALOR</t>
  </si>
  <si>
    <t>CONSTANCIAS DE ESTAD</t>
  </si>
  <si>
    <t>CERTIFICACIONES EXPE</t>
  </si>
  <si>
    <t>CONSTANCIAS EXPEDIDA</t>
  </si>
  <si>
    <t>PERMISO PARA DIFUSIO</t>
  </si>
  <si>
    <t>PINTA DE BARDAS</t>
  </si>
  <si>
    <t>SERV DE RECOL Y TRSL</t>
  </si>
  <si>
    <t>LICENCIAS DE CONSTRUCCIÓN</t>
  </si>
  <si>
    <t>DERECHO DE ALUMBRADO PUBLICO</t>
  </si>
  <si>
    <t>FIESTAS Y EVENTOS PARTICULARES</t>
  </si>
  <si>
    <t>REGISTRO DE PERITOS FISCALES</t>
  </si>
  <si>
    <t>JUEGOS MECÁNICOS Y FUTBOLITOS</t>
  </si>
  <si>
    <t>OCUPACION DE ESPACIO</t>
  </si>
  <si>
    <t>AMBULANTES SEMIFIJOS</t>
  </si>
  <si>
    <t>TEMPORADA DE DÍA DE</t>
  </si>
  <si>
    <t>PERMISO PARA BAILE PUBLICO</t>
  </si>
  <si>
    <t>FORMAS VALORADAS</t>
  </si>
  <si>
    <t>INSC Y REF PADRON PROVEEDORES</t>
  </si>
  <si>
    <t>APORT MAT ALUMBRADO PUBLICO</t>
  </si>
  <si>
    <t>DEV. DE PERRO CAPTURADO</t>
  </si>
  <si>
    <t>TRASPASO DE LOCALES DE LOS MER</t>
  </si>
  <si>
    <t>COPIAS SIMPLES</t>
  </si>
  <si>
    <t>RECARGOS PREDIAL</t>
  </si>
  <si>
    <t>GASTOS DE COBRANZA</t>
  </si>
  <si>
    <t>MULTAS DE POLICÍA MUNICIPAL</t>
  </si>
  <si>
    <t>MULTAS DE TRÁNSITO MUNICIPAL</t>
  </si>
  <si>
    <t>MULTAS DE CATASTRO</t>
  </si>
  <si>
    <t>INT BANCARIOS</t>
  </si>
  <si>
    <t>MULTA X FALTA DE VER</t>
  </si>
  <si>
    <t>MULTA POR EJERCER EL</t>
  </si>
  <si>
    <t>*  PARTICIPACIONES, APORTACIONES</t>
  </si>
  <si>
    <t>FONDO GENERAL</t>
  </si>
  <si>
    <t>FONDO DE FOMENTO MUNICIPAL</t>
  </si>
  <si>
    <t>FONDO DE FISCALIZACION</t>
  </si>
  <si>
    <t>FONDO IEPS DE GASOLINAS</t>
  </si>
  <si>
    <t>FONDO ISAN</t>
  </si>
  <si>
    <t>FONDO IMPUESTO SOBRE TENENCIA</t>
  </si>
  <si>
    <t>ALCOHOLES R-28</t>
  </si>
  <si>
    <t>INFRAESTRUCTURA</t>
  </si>
  <si>
    <t>FORTALECIMIENTO</t>
  </si>
  <si>
    <t>CONVENIOS BENEFICIARIOS 2014</t>
  </si>
  <si>
    <t>Dietas</t>
  </si>
  <si>
    <t>Sueldos Base</t>
  </si>
  <si>
    <t>Sueldos de Confianza</t>
  </si>
  <si>
    <t>Honorarios asimilados</t>
  </si>
  <si>
    <t>Prima quinquenal</t>
  </si>
  <si>
    <t>Prima Vacacional</t>
  </si>
  <si>
    <t>Gratificación de fin de año</t>
  </si>
  <si>
    <t>Compensaciones por servicios</t>
  </si>
  <si>
    <t>Honorarios especiales</t>
  </si>
  <si>
    <t>Aportaciones IMSS</t>
  </si>
  <si>
    <t>Seguros</t>
  </si>
  <si>
    <t>Cuotas para el fondo de ahorro</t>
  </si>
  <si>
    <t>Liquid por indem</t>
  </si>
  <si>
    <t>Asign Adic sueldo</t>
  </si>
  <si>
    <t>Otras prestaciones</t>
  </si>
  <si>
    <t>Materiales y útiles de oficina</t>
  </si>
  <si>
    <t>Mat impreso  e info</t>
  </si>
  <si>
    <t>Material de limpieza</t>
  </si>
  <si>
    <t>Prod Alimen instal</t>
  </si>
  <si>
    <t>Prod Alim Animales</t>
  </si>
  <si>
    <t>Combus p Seg pub</t>
  </si>
  <si>
    <t>Combus p Serv pub</t>
  </si>
  <si>
    <t>Alumbrado público</t>
  </si>
  <si>
    <t>Servicio telefonía tradicional</t>
  </si>
  <si>
    <t>Servicio telefonía celular</t>
  </si>
  <si>
    <t>Radiolocalización</t>
  </si>
  <si>
    <t>Serv Financieros</t>
  </si>
  <si>
    <t>Mantto Vehíc</t>
  </si>
  <si>
    <t>Instal Maqy otros</t>
  </si>
  <si>
    <t>Serv Limpieza</t>
  </si>
  <si>
    <t>Viáticos nacionales</t>
  </si>
  <si>
    <t>Gto Orden Social</t>
  </si>
  <si>
    <t>Transf Serv Pers</t>
  </si>
  <si>
    <t>Transf Mat y Sum</t>
  </si>
  <si>
    <t>Gto Activ Cult</t>
  </si>
  <si>
    <t>Jubilaciones</t>
  </si>
  <si>
    <t>Int DInterna Inst</t>
  </si>
  <si>
    <t>PATRIMONIO PROPIO</t>
  </si>
  <si>
    <t>Donaciones de capital</t>
  </si>
  <si>
    <t xml:space="preserve">   3210 Ahorro/ Desahorro</t>
  </si>
  <si>
    <t>*  Subtotal</t>
  </si>
  <si>
    <t>RM'10 BBVA 0170546127</t>
  </si>
  <si>
    <t>FORTA 10 BBVA 0170546623</t>
  </si>
  <si>
    <t>INFRA 05 BBVA 0145964520</t>
  </si>
  <si>
    <t>INFRA 10 BBVA 0170546690</t>
  </si>
  <si>
    <t>INFRA 07 BBVA 0154425502</t>
  </si>
  <si>
    <t>CASA CUL BBVA 0157185766</t>
  </si>
  <si>
    <t>RM2011 BBVA 179363386</t>
  </si>
  <si>
    <t>INFRA 08 BBVA 0159042350</t>
  </si>
  <si>
    <t>REC MPAL 08 BBVA 0159042725</t>
  </si>
  <si>
    <t>REC MPAL 09 BBVA 0163957918</t>
  </si>
  <si>
    <t>CASAS FONHAPO BBVA 0160917672</t>
  </si>
  <si>
    <t>FORTA 09 BBVA 0164350472</t>
  </si>
  <si>
    <t>INFRA 09 BBVA 0164350243</t>
  </si>
  <si>
    <t>INFRA 11 BBVA 0180270326</t>
  </si>
  <si>
    <t>FORTA 11 BBVA 0180269387</t>
  </si>
  <si>
    <t>INSUM AGRICOLAS 2011</t>
  </si>
  <si>
    <t>REC MPAL 2012 BBVA 0</t>
  </si>
  <si>
    <t>FORTA 2012 BBVA 0187</t>
  </si>
  <si>
    <t>FORTALECIMIENTO II 2</t>
  </si>
  <si>
    <t>INFRAESTRUCTURA II 2</t>
  </si>
  <si>
    <t>REC MPAL 2013 BBVA 0191594478</t>
  </si>
  <si>
    <t>FORTA 2013 BBVA 0192</t>
  </si>
  <si>
    <t>INFRA 2013 BBVA 0191</t>
  </si>
  <si>
    <t>FAIM BBVA 0193532178</t>
  </si>
  <si>
    <t>PDIBC 13 SANIT FISE</t>
  </si>
  <si>
    <t>REC MPAL 2014 BBVA 0194750160</t>
  </si>
  <si>
    <t>FORTA 2014 BBVA 0194750187</t>
  </si>
  <si>
    <t>INFRA 2014 BBVA 0194750195</t>
  </si>
  <si>
    <t>PROG 3X1 2014 BBVA 0197052332</t>
  </si>
  <si>
    <t>PIESS 2014 BBVA 0197857616</t>
  </si>
  <si>
    <t>RM 2015 BBVA 0198039429</t>
  </si>
  <si>
    <t>RP 2015 BBVA 0198039879</t>
  </si>
  <si>
    <t>INFRA 2015 BBVA 0198039798</t>
  </si>
  <si>
    <t>FORTA 2015 BBVA 0198039712</t>
  </si>
  <si>
    <t>CREDITO 11  5933031 BBAJIO</t>
  </si>
  <si>
    <t>FRACC LAS HDAS 6778674 BBAJIO</t>
  </si>
  <si>
    <t>RESCT CTR HIST 6778708 BBAJIO</t>
  </si>
  <si>
    <t>BBAJIO 7211295 MAO</t>
  </si>
  <si>
    <t>BBAJIO 7711526 FOPAM 12</t>
  </si>
  <si>
    <t>FOPEDEP 2012 8101040 BBAJIO</t>
  </si>
  <si>
    <t>FOREMOBA 2012  8187296  BBAJIO</t>
  </si>
  <si>
    <t>FIBIR 2013 BBVA 0193700070</t>
  </si>
  <si>
    <t>GTO ILUMINADO 2013</t>
  </si>
  <si>
    <t>RAMO 23 PDR 2013 9711482 BBAJIO</t>
  </si>
  <si>
    <t>PARQUE SAN CARLOS 98</t>
  </si>
  <si>
    <t>MAS 2014 11438306 BBAJIO</t>
  </si>
  <si>
    <t>BIBLIOTECA DR. MORA</t>
  </si>
  <si>
    <t>Deportiva Azteca 117</t>
  </si>
  <si>
    <t>ESTUFAS ECOLOGICAS 2</t>
  </si>
  <si>
    <t>PISO FIRME 2014 BBAJ</t>
  </si>
  <si>
    <t>TECHO FIRME 2014 BBA</t>
  </si>
  <si>
    <t>Empastado Deportiva</t>
  </si>
  <si>
    <t>TECHO FIRME ADICIONA</t>
  </si>
  <si>
    <t>CUARTO DORMITORIO 20</t>
  </si>
  <si>
    <t>PICI 2014 BAJIO 12401766</t>
  </si>
  <si>
    <t>PISBCC ANEXO 99 BAJIO 12406542</t>
  </si>
  <si>
    <t>CONVENIO SFIA 2014 B</t>
  </si>
  <si>
    <t>AGUNDIS PEREZ MAYRA CONSUELO</t>
  </si>
  <si>
    <t>ALVAREZ OLALDE J. REFUGIO</t>
  </si>
  <si>
    <t>CALIXTO AMADOR ELISEO</t>
  </si>
  <si>
    <t>LOPEZ PORTILLO RODRI</t>
  </si>
  <si>
    <t>PEREZ ANGELES MARTHA ALICIA</t>
  </si>
  <si>
    <t>RAMIREZ OLALDE EMMA MARTINA</t>
  </si>
  <si>
    <t>SUASTE GOMEZ JOSE</t>
  </si>
  <si>
    <t>PARAMO RIOS ROBERTO</t>
  </si>
  <si>
    <t xml:space="preserve">División de terrenos </t>
  </si>
  <si>
    <t>Constr./Proc. Dominio Publico</t>
  </si>
  <si>
    <t>INMUEBLES</t>
  </si>
  <si>
    <t>Mobiliario y Eq. Admon.</t>
  </si>
  <si>
    <t>Equipo de Transporte</t>
  </si>
  <si>
    <t>MUEBLES</t>
  </si>
  <si>
    <t>SECRETARIA DE FINANZAS, INVERSION Y</t>
  </si>
  <si>
    <t>EXHUMACION DE CADAVERES</t>
  </si>
  <si>
    <t>REFRENDO ANUAL DE CONCESION</t>
  </si>
  <si>
    <t>POR EXPEDICION DE CO</t>
  </si>
  <si>
    <t>EXPEDICION PLANOS DE</t>
  </si>
  <si>
    <t>USO DEL RELLENO SANITARIO</t>
  </si>
  <si>
    <t>REDONDEO</t>
  </si>
  <si>
    <t>REC. DE BAJA ACT. X SINIESTRO</t>
  </si>
  <si>
    <t>MULTA  X VIOLA A REG</t>
  </si>
  <si>
    <t>CONVENIOS EST.  2014</t>
  </si>
  <si>
    <t>Capacitacion SP</t>
  </si>
  <si>
    <t>Equipos Men Tec Inf</t>
  </si>
  <si>
    <t>Mat constr concret</t>
  </si>
  <si>
    <t>Material Electrico y electrónico</t>
  </si>
  <si>
    <t>Materiales diversos</t>
  </si>
  <si>
    <t>Herramientas menores</t>
  </si>
  <si>
    <t>Servicios de energia electrica</t>
  </si>
  <si>
    <t>Servicios de contabilidad</t>
  </si>
  <si>
    <t>Serv de diseño</t>
  </si>
  <si>
    <t>Const y mtto Inm</t>
  </si>
  <si>
    <t>Difusion Actic Gub</t>
  </si>
  <si>
    <t>Espectaculos culturales</t>
  </si>
  <si>
    <t>Penas multas acc</t>
  </si>
  <si>
    <t>Impuesto sobre nominas</t>
  </si>
  <si>
    <t>NOMINA BBVA 0198096171</t>
  </si>
  <si>
    <t>EVALUACION DE IMPACTO AMBIENTAL</t>
  </si>
  <si>
    <t>SUBSIDIO INSTITUTO</t>
  </si>
  <si>
    <t>REINTEGRO POR PAGO I</t>
  </si>
  <si>
    <t>Aportaciones INFONAVIT</t>
  </si>
  <si>
    <t>Ahorro para el retiro</t>
  </si>
  <si>
    <t>Materiales y utiles de enseñanza</t>
  </si>
  <si>
    <t>Materiales complementarios</t>
  </si>
  <si>
    <t>Plaguicidas y pesticidas</t>
  </si>
  <si>
    <t>Blancos y otros</t>
  </si>
  <si>
    <t>Ref Eq computo</t>
  </si>
  <si>
    <t>Servicios de capacitacion</t>
  </si>
  <si>
    <t>Instal Binformat</t>
  </si>
  <si>
    <t>Otros Serv Traslado</t>
  </si>
  <si>
    <t>Otros impuestos y derechos</t>
  </si>
  <si>
    <t>Otros convenios</t>
  </si>
  <si>
    <t>Mobiliario y Eq. Educ. y Rec.</t>
  </si>
  <si>
    <t>Maquinaria, otros Eq. y Herr.</t>
  </si>
  <si>
    <t>ISR HON ASIMILABLE FORTA</t>
  </si>
  <si>
    <t>POR LICENCIA DE RECO</t>
  </si>
  <si>
    <t>POR REVISIÓN DE PROY</t>
  </si>
  <si>
    <t>REC PROY AUT TRAZA</t>
  </si>
  <si>
    <t>AUTORIZACION DE FRAC</t>
  </si>
  <si>
    <t>SUP DE OBRA CON BASE</t>
  </si>
  <si>
    <t>INSTALACION DE PROMOCIONISTAS</t>
  </si>
  <si>
    <t>PERM PARA INST DE CI</t>
  </si>
  <si>
    <t>OTROS PRODUCTOS</t>
  </si>
  <si>
    <t xml:space="preserve"> FDOxREIN DE ISR R/PE</t>
  </si>
  <si>
    <t>Equipos menores de oficina</t>
  </si>
  <si>
    <t>Mat acc y sum Méd</t>
  </si>
  <si>
    <t>Combus p maquinaria</t>
  </si>
  <si>
    <t>Vestuario y uniformes</t>
  </si>
  <si>
    <t>Prendas de seguridad</t>
  </si>
  <si>
    <t>Servicio postal</t>
  </si>
  <si>
    <t>Servicios legales</t>
  </si>
  <si>
    <t>Seguro de bienes patrimoniales</t>
  </si>
  <si>
    <t>Instal Mobil Adm</t>
  </si>
  <si>
    <t>SAN FAIM14BB13177209</t>
  </si>
  <si>
    <t>HERNOS SERVICIOS &amp; CONSTRUCCION SA</t>
  </si>
  <si>
    <t>LAS AGUILAS CONSTRUYE S.A DE C.V.</t>
  </si>
  <si>
    <t>IMPTOS SOBRE FRACCIONAMIENTOS</t>
  </si>
  <si>
    <t>IMPTO. DEL 6 % SOBRE</t>
  </si>
  <si>
    <t>CE_SEDESHU_GTO_PDIBC_09/2013</t>
  </si>
  <si>
    <t>CONVENIOS BENEF. 2015</t>
  </si>
  <si>
    <t>Estructuras y manufacturas</t>
  </si>
  <si>
    <t>Medicinas y prod far</t>
  </si>
  <si>
    <t>Servicios de acceso de internet</t>
  </si>
  <si>
    <t>Fletes y maniobras</t>
  </si>
  <si>
    <t>Transf Serv Básico</t>
  </si>
  <si>
    <t>Transf Asignaciones</t>
  </si>
  <si>
    <t>Becas</t>
  </si>
  <si>
    <t>Camaras fotograficas</t>
  </si>
  <si>
    <t>PO BBJIO 13187190</t>
  </si>
  <si>
    <t>PO BBJIO 13254875</t>
  </si>
  <si>
    <t>PO BBJIO 13254941</t>
  </si>
  <si>
    <t>Eq. inventariable</t>
  </si>
  <si>
    <t>CONVENIOS FED. 2015</t>
  </si>
  <si>
    <t>CONVENIOS EST. 2015</t>
  </si>
  <si>
    <t>CIBRIAN  RAMIREZ BELEN</t>
  </si>
  <si>
    <t>CONTRERAS AGUADO ROSA MARTHA</t>
  </si>
  <si>
    <t>TUBOS HIDRAULICOS DE CELAYA</t>
  </si>
  <si>
    <t>GAVETAS DEL PANTEÓN MUNICIPAL</t>
  </si>
  <si>
    <t xml:space="preserve"> CURSOS DE VERANO DE</t>
  </si>
  <si>
    <t>EXPED COPIAS PLANOS</t>
  </si>
  <si>
    <t>RefInstrumental Med</t>
  </si>
  <si>
    <t>Serv Jardinería</t>
  </si>
  <si>
    <t>Ayudas Desastres nat</t>
  </si>
  <si>
    <t>REC MPAL TPV BBVA 01</t>
  </si>
  <si>
    <t>Muebles de oficina</t>
  </si>
  <si>
    <t>ANAYA VALLE PATRICIA ADRIANA</t>
  </si>
  <si>
    <t>HERNANDEZ ALPIZAR HUGO IGNACIO</t>
  </si>
  <si>
    <t>GALINDO AMADOR RUBEN</t>
  </si>
  <si>
    <t>LOPEZ  JIMENEZ MARIO</t>
  </si>
  <si>
    <t>MONDRAGON MARTINEZ MELCHOR</t>
  </si>
  <si>
    <t>OLVERA LANDIN JOSE GUADALUPE</t>
  </si>
  <si>
    <t>HUERTA MONROY HUMBERTO</t>
  </si>
  <si>
    <t>CONSTRUCCIONES BARDOS SA DE CV</t>
  </si>
  <si>
    <t>SIORDIA MENDEZ RICARDO</t>
  </si>
  <si>
    <t>ROMERO LARA JAVIER</t>
  </si>
  <si>
    <t>LICENCIA PARA COLOCA</t>
  </si>
  <si>
    <t>TRANS P/INV PUB</t>
  </si>
  <si>
    <t>LOPEZPORTILLO RODRIGUEZ PABLO</t>
  </si>
  <si>
    <t>PRADO BOTELLO SERGIO ISRAEL</t>
  </si>
  <si>
    <t>GUERRA PEREZ TERESA</t>
  </si>
  <si>
    <t>INSTITUTO NACIONAL DEL EMPRENDEDOR</t>
  </si>
  <si>
    <t>TELLEZ MOLINA JOSE JESUS</t>
  </si>
  <si>
    <t>SAABSA ACEROS SA DE CV</t>
  </si>
  <si>
    <t>CRUZ GUERRERO JOSE MARTIN</t>
  </si>
  <si>
    <t>PAVIM Y TERRACERIAS VALADEZ SA DE C</t>
  </si>
  <si>
    <t>TELLEZ   MOLINA JOSE JESUS</t>
  </si>
  <si>
    <t>PASIVOS C. 6000 2014</t>
  </si>
  <si>
    <t>TRANSPORTES TURISTICOS DEL BAJIO SA</t>
  </si>
  <si>
    <t>20 DE 180</t>
  </si>
  <si>
    <t>NOTAS A LOS ESTADOS FINANCIEROS DE SEPTIEMBRE DE 2015</t>
  </si>
  <si>
    <t>Otros Gto Responsa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</si>
</sst>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dd/mm/yyyy;@"/>
  </numFmts>
  <fonts count="55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1"/>
      <color indexed="8"/>
      <name val="Garamond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indexed="55"/>
      <name val="Arial"/>
      <family val="2"/>
    </font>
    <font>
      <b/>
      <sz val="8"/>
      <color indexed="51"/>
      <name val="Arial"/>
      <family val="2"/>
    </font>
    <font>
      <sz val="8"/>
      <color indexed="8"/>
      <name val="Calibri"/>
      <family val="2"/>
    </font>
    <font>
      <b/>
      <sz val="8"/>
      <color indexed="50"/>
      <name val="Arial"/>
      <family val="2"/>
    </font>
    <font>
      <sz val="8"/>
      <color indexed="50"/>
      <name val="Arial"/>
      <family val="2"/>
    </font>
    <font>
      <sz val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1"/>
      <color theme="1"/>
      <name val="Garamond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8"/>
      <color theme="0" tint="-0.3499799966812134"/>
      <name val="Arial"/>
      <family val="2"/>
    </font>
    <font>
      <b/>
      <sz val="8"/>
      <color theme="9" tint="0.5999900102615356"/>
      <name val="Arial"/>
      <family val="2"/>
    </font>
    <font>
      <sz val="8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92D050"/>
      <name val="Arial"/>
      <family val="2"/>
    </font>
    <font>
      <sz val="8"/>
      <color rgb="FF92D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/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2" borderId="5" applyNumberFormat="0" applyFont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8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43" fontId="30" fillId="0" borderId="0" xfId="49" applyFont="1" applyAlignment="1">
      <alignment/>
    </xf>
    <xf numFmtId="4" fontId="30" fillId="0" borderId="0" xfId="49" applyNumberFormat="1" applyFont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4" fontId="30" fillId="0" borderId="0" xfId="0" applyNumberFormat="1" applyFont="1" applyAlignment="1">
      <alignment/>
    </xf>
    <xf numFmtId="0" fontId="2" fillId="29" borderId="10" xfId="53" applyFont="1" applyFill="1" applyBorder="1" applyAlignment="1">
      <alignment horizontal="left" vertical="top"/>
      <protection/>
    </xf>
    <xf numFmtId="0" fontId="2" fillId="29" borderId="10" xfId="53" applyFont="1" applyFill="1" applyBorder="1" applyAlignment="1">
      <alignment horizontal="left" vertical="top" wrapText="1"/>
      <protection/>
    </xf>
    <xf numFmtId="0" fontId="2" fillId="29" borderId="10" xfId="53" applyFont="1" applyFill="1" applyBorder="1" applyAlignment="1">
      <alignment horizontal="center" vertical="top" wrapText="1"/>
      <protection/>
    </xf>
    <xf numFmtId="0" fontId="47" fillId="0" borderId="0" xfId="0" applyFont="1" applyAlignment="1">
      <alignment horizontal="center"/>
    </xf>
    <xf numFmtId="4" fontId="47" fillId="0" borderId="0" xfId="0" applyNumberFormat="1" applyFont="1" applyAlignment="1">
      <alignment horizontal="center"/>
    </xf>
    <xf numFmtId="0" fontId="47" fillId="29" borderId="10" xfId="54" applyFont="1" applyFill="1" applyBorder="1" applyAlignment="1">
      <alignment horizontal="center" vertical="center" wrapText="1"/>
      <protection/>
    </xf>
    <xf numFmtId="0" fontId="47" fillId="29" borderId="10" xfId="0" applyFont="1" applyFill="1" applyBorder="1" applyAlignment="1">
      <alignment horizontal="center" vertical="center"/>
    </xf>
    <xf numFmtId="4" fontId="47" fillId="29" borderId="10" xfId="49" applyNumberFormat="1" applyFont="1" applyFill="1" applyBorder="1" applyAlignment="1">
      <alignment horizontal="center" vertical="center" wrapText="1"/>
    </xf>
    <xf numFmtId="0" fontId="47" fillId="29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4" fontId="47" fillId="33" borderId="10" xfId="0" applyNumberFormat="1" applyFont="1" applyFill="1" applyBorder="1" applyAlignment="1">
      <alignment horizontal="right" wrapText="1"/>
    </xf>
    <xf numFmtId="4" fontId="30" fillId="0" borderId="0" xfId="0" applyNumberFormat="1" applyFont="1" applyFill="1" applyAlignment="1">
      <alignment/>
    </xf>
    <xf numFmtId="4" fontId="2" fillId="0" borderId="0" xfId="53" applyNumberFormat="1" applyFont="1" applyFill="1" applyBorder="1" applyAlignment="1">
      <alignment horizontal="left" vertical="top" wrapText="1"/>
      <protection/>
    </xf>
    <xf numFmtId="43" fontId="47" fillId="0" borderId="0" xfId="49" applyFont="1" applyAlignment="1">
      <alignment/>
    </xf>
    <xf numFmtId="0" fontId="47" fillId="29" borderId="11" xfId="0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right" wrapText="1"/>
    </xf>
    <xf numFmtId="4" fontId="47" fillId="33" borderId="12" xfId="0" applyNumberFormat="1" applyFont="1" applyFill="1" applyBorder="1" applyAlignment="1">
      <alignment horizontal="right" wrapText="1"/>
    </xf>
    <xf numFmtId="4" fontId="47" fillId="0" borderId="0" xfId="0" applyNumberFormat="1" applyFont="1" applyFill="1" applyBorder="1" applyAlignment="1">
      <alignment horizontal="right" wrapText="1"/>
    </xf>
    <xf numFmtId="0" fontId="47" fillId="0" borderId="0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left" vertical="center" wrapText="1"/>
    </xf>
    <xf numFmtId="4" fontId="47" fillId="33" borderId="14" xfId="0" applyNumberFormat="1" applyFont="1" applyFill="1" applyBorder="1" applyAlignment="1">
      <alignment horizontal="right" wrapText="1"/>
    </xf>
    <xf numFmtId="4" fontId="47" fillId="33" borderId="15" xfId="0" applyNumberFormat="1" applyFont="1" applyFill="1" applyBorder="1" applyAlignment="1">
      <alignment horizontal="right" wrapText="1"/>
    </xf>
    <xf numFmtId="4" fontId="31" fillId="0" borderId="0" xfId="0" applyNumberFormat="1" applyFont="1" applyAlignment="1">
      <alignment/>
    </xf>
    <xf numFmtId="0" fontId="2" fillId="29" borderId="10" xfId="53" applyFont="1" applyFill="1" applyBorder="1" applyAlignment="1">
      <alignment horizontal="left" vertical="center"/>
      <protection/>
    </xf>
    <xf numFmtId="4" fontId="47" fillId="0" borderId="0" xfId="49" applyNumberFormat="1" applyFont="1" applyAlignment="1">
      <alignment vertical="center"/>
    </xf>
    <xf numFmtId="0" fontId="30" fillId="0" borderId="0" xfId="0" applyFont="1" applyAlignment="1">
      <alignment vertical="center"/>
    </xf>
    <xf numFmtId="49" fontId="47" fillId="29" borderId="16" xfId="49" applyNumberFormat="1" applyFont="1" applyFill="1" applyBorder="1" applyAlignment="1">
      <alignment horizontal="center" vertical="center" wrapText="1"/>
    </xf>
    <xf numFmtId="0" fontId="30" fillId="0" borderId="0" xfId="54" applyFont="1" applyFill="1" applyAlignment="1">
      <alignment vertical="top"/>
      <protection/>
    </xf>
    <xf numFmtId="4" fontId="30" fillId="0" borderId="0" xfId="0" applyNumberFormat="1" applyFont="1" applyAlignment="1">
      <alignment horizontal="left" wrapText="1"/>
    </xf>
    <xf numFmtId="0" fontId="30" fillId="0" borderId="0" xfId="0" applyFont="1" applyAlignment="1">
      <alignment horizontal="left" wrapText="1"/>
    </xf>
    <xf numFmtId="4" fontId="47" fillId="29" borderId="10" xfId="0" applyNumberFormat="1" applyFont="1" applyFill="1" applyBorder="1" applyAlignment="1">
      <alignment horizontal="center" vertical="center"/>
    </xf>
    <xf numFmtId="4" fontId="47" fillId="29" borderId="10" xfId="0" applyNumberFormat="1" applyFont="1" applyFill="1" applyBorder="1" applyAlignment="1" quotePrefix="1">
      <alignment horizontal="center" vertical="center"/>
    </xf>
    <xf numFmtId="0" fontId="30" fillId="0" borderId="0" xfId="0" applyFont="1" applyBorder="1" applyAlignment="1">
      <alignment/>
    </xf>
    <xf numFmtId="4" fontId="30" fillId="0" borderId="0" xfId="0" applyNumberFormat="1" applyFont="1" applyBorder="1" applyAlignment="1">
      <alignment/>
    </xf>
    <xf numFmtId="4" fontId="30" fillId="0" borderId="0" xfId="0" applyNumberFormat="1" applyFont="1" applyAlignment="1">
      <alignment horizontal="left" vertical="center" wrapText="1"/>
    </xf>
    <xf numFmtId="0" fontId="2" fillId="0" borderId="0" xfId="53" applyFont="1" applyFill="1" applyBorder="1" applyAlignment="1">
      <alignment horizontal="left" vertical="top" wrapText="1"/>
      <protection/>
    </xf>
    <xf numFmtId="4" fontId="30" fillId="0" borderId="0" xfId="0" applyNumberFormat="1" applyFont="1" applyFill="1" applyAlignment="1">
      <alignment horizontal="left" wrapText="1"/>
    </xf>
    <xf numFmtId="43" fontId="2" fillId="0" borderId="0" xfId="49" applyFont="1" applyFill="1" applyBorder="1" applyAlignment="1">
      <alignment horizontal="center" vertical="top" wrapText="1"/>
    </xf>
    <xf numFmtId="0" fontId="47" fillId="29" borderId="11" xfId="54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/>
    </xf>
    <xf numFmtId="0" fontId="47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47" fillId="29" borderId="16" xfId="0" applyFont="1" applyFill="1" applyBorder="1" applyAlignment="1">
      <alignment horizontal="center" vertical="center" wrapText="1"/>
    </xf>
    <xf numFmtId="4" fontId="2" fillId="0" borderId="0" xfId="53" applyNumberFormat="1" applyFont="1" applyFill="1" applyBorder="1" applyAlignment="1">
      <alignment horizontal="left" vertical="top"/>
      <protection/>
    </xf>
    <xf numFmtId="43" fontId="2" fillId="29" borderId="10" xfId="49" applyFont="1" applyFill="1" applyBorder="1" applyAlignment="1">
      <alignment horizontal="center" vertical="top" wrapText="1"/>
    </xf>
    <xf numFmtId="0" fontId="2" fillId="0" borderId="0" xfId="53" applyFont="1" applyFill="1" applyBorder="1" applyAlignment="1">
      <alignment horizontal="left" vertical="top"/>
      <protection/>
    </xf>
    <xf numFmtId="4" fontId="2" fillId="0" borderId="17" xfId="53" applyNumberFormat="1" applyFont="1" applyFill="1" applyBorder="1" applyAlignment="1">
      <alignment horizontal="center" vertical="top" wrapText="1"/>
      <protection/>
    </xf>
    <xf numFmtId="0" fontId="2" fillId="0" borderId="18" xfId="53" applyFont="1" applyFill="1" applyBorder="1" applyAlignment="1">
      <alignment horizontal="center" vertical="top" wrapText="1"/>
      <protection/>
    </xf>
    <xf numFmtId="4" fontId="47" fillId="29" borderId="16" xfId="54" applyNumberFormat="1" applyFont="1" applyFill="1" applyBorder="1" applyAlignment="1">
      <alignment horizontal="center" vertical="center" wrapText="1"/>
      <protection/>
    </xf>
    <xf numFmtId="4" fontId="47" fillId="29" borderId="19" xfId="49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4" fontId="47" fillId="0" borderId="0" xfId="0" applyNumberFormat="1" applyFont="1" applyFill="1" applyBorder="1" applyAlignment="1">
      <alignment horizontal="right" vertical="center" wrapText="1"/>
    </xf>
    <xf numFmtId="0" fontId="47" fillId="29" borderId="16" xfId="0" applyFont="1" applyFill="1" applyBorder="1" applyAlignment="1">
      <alignment horizontal="left" vertical="center"/>
    </xf>
    <xf numFmtId="4" fontId="47" fillId="0" borderId="0" xfId="0" applyNumberFormat="1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2" fillId="19" borderId="10" xfId="53" applyFont="1" applyFill="1" applyBorder="1" applyAlignment="1">
      <alignment horizontal="left" vertical="top"/>
      <protection/>
    </xf>
    <xf numFmtId="0" fontId="47" fillId="29" borderId="10" xfId="0" applyFont="1" applyFill="1" applyBorder="1" applyAlignment="1">
      <alignment horizontal="left" vertical="center"/>
    </xf>
    <xf numFmtId="0" fontId="30" fillId="0" borderId="0" xfId="0" applyFont="1" applyAlignment="1">
      <alignment horizontal="center"/>
    </xf>
    <xf numFmtId="4" fontId="30" fillId="0" borderId="0" xfId="0" applyNumberFormat="1" applyFont="1" applyAlignment="1">
      <alignment horizontal="center"/>
    </xf>
    <xf numFmtId="4" fontId="49" fillId="0" borderId="0" xfId="53" applyNumberFormat="1" applyFont="1" applyFill="1" applyBorder="1" applyAlignment="1">
      <alignment horizontal="left" vertical="top"/>
      <protection/>
    </xf>
    <xf numFmtId="0" fontId="50" fillId="0" borderId="0" xfId="0" applyFont="1" applyAlignment="1">
      <alignment/>
    </xf>
    <xf numFmtId="0" fontId="47" fillId="29" borderId="20" xfId="0" applyFont="1" applyFill="1" applyBorder="1" applyAlignment="1">
      <alignment horizontal="left" vertical="center"/>
    </xf>
    <xf numFmtId="0" fontId="47" fillId="29" borderId="21" xfId="0" applyFont="1" applyFill="1" applyBorder="1" applyAlignment="1">
      <alignment horizontal="left" vertical="center"/>
    </xf>
    <xf numFmtId="0" fontId="47" fillId="0" borderId="0" xfId="0" applyFont="1" applyBorder="1" applyAlignment="1">
      <alignment/>
    </xf>
    <xf numFmtId="4" fontId="30" fillId="0" borderId="0" xfId="49" applyNumberFormat="1" applyFont="1" applyBorder="1" applyAlignment="1">
      <alignment/>
    </xf>
    <xf numFmtId="4" fontId="30" fillId="0" borderId="0" xfId="49" applyNumberFormat="1" applyFont="1" applyBorder="1" applyAlignment="1">
      <alignment vertical="center"/>
    </xf>
    <xf numFmtId="0" fontId="2" fillId="29" borderId="10" xfId="53" applyFont="1" applyFill="1" applyBorder="1" applyAlignment="1">
      <alignment horizontal="center" vertical="center" wrapText="1"/>
      <protection/>
    </xf>
    <xf numFmtId="0" fontId="47" fillId="0" borderId="22" xfId="0" applyFont="1" applyBorder="1" applyAlignment="1">
      <alignment/>
    </xf>
    <xf numFmtId="4" fontId="47" fillId="0" borderId="22" xfId="0" applyNumberFormat="1" applyFont="1" applyBorder="1" applyAlignment="1">
      <alignment/>
    </xf>
    <xf numFmtId="10" fontId="47" fillId="33" borderId="10" xfId="0" applyNumberFormat="1" applyFont="1" applyFill="1" applyBorder="1" applyAlignment="1">
      <alignment horizontal="right" wrapText="1"/>
    </xf>
    <xf numFmtId="4" fontId="2" fillId="0" borderId="0" xfId="53" applyNumberFormat="1" applyFont="1" applyFill="1" applyBorder="1" applyAlignment="1">
      <alignment horizontal="center" vertical="top" wrapText="1"/>
      <protection/>
    </xf>
    <xf numFmtId="4" fontId="2" fillId="29" borderId="10" xfId="53" applyNumberFormat="1" applyFont="1" applyFill="1" applyBorder="1" applyAlignment="1">
      <alignment horizontal="center" vertical="top" wrapText="1"/>
      <protection/>
    </xf>
    <xf numFmtId="4" fontId="3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" fillId="0" borderId="0" xfId="53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15" fontId="3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5" fontId="30" fillId="0" borderId="0" xfId="0" applyNumberFormat="1" applyFont="1" applyFill="1" applyAlignment="1">
      <alignment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43" fontId="30" fillId="0" borderId="0" xfId="49" applyFont="1" applyBorder="1" applyAlignment="1">
      <alignment/>
    </xf>
    <xf numFmtId="43" fontId="30" fillId="0" borderId="0" xfId="49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15" fontId="2" fillId="0" borderId="0" xfId="0" applyNumberFormat="1" applyFont="1" applyBorder="1" applyAlignment="1">
      <alignment/>
    </xf>
    <xf numFmtId="15" fontId="3" fillId="0" borderId="0" xfId="0" applyNumberFormat="1" applyFont="1" applyAlignment="1">
      <alignment/>
    </xf>
    <xf numFmtId="0" fontId="47" fillId="0" borderId="0" xfId="0" applyFont="1" applyBorder="1" applyAlignment="1">
      <alignment/>
    </xf>
    <xf numFmtId="49" fontId="30" fillId="0" borderId="10" xfId="0" applyNumberFormat="1" applyFont="1" applyBorder="1" applyAlignment="1">
      <alignment/>
    </xf>
    <xf numFmtId="4" fontId="30" fillId="0" borderId="23" xfId="49" applyNumberFormat="1" applyFont="1" applyBorder="1" applyAlignment="1">
      <alignment/>
    </xf>
    <xf numFmtId="10" fontId="30" fillId="0" borderId="0" xfId="49" applyNumberFormat="1" applyFont="1" applyBorder="1" applyAlignment="1">
      <alignment/>
    </xf>
    <xf numFmtId="2" fontId="30" fillId="0" borderId="0" xfId="49" applyNumberFormat="1" applyFont="1" applyBorder="1" applyAlignment="1">
      <alignment/>
    </xf>
    <xf numFmtId="2" fontId="47" fillId="29" borderId="11" xfId="49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4" fontId="47" fillId="29" borderId="16" xfId="0" applyNumberFormat="1" applyFont="1" applyFill="1" applyBorder="1" applyAlignment="1">
      <alignment horizontal="center" vertical="center" wrapText="1"/>
    </xf>
    <xf numFmtId="4" fontId="30" fillId="0" borderId="0" xfId="49" applyNumberFormat="1" applyFont="1" applyFill="1" applyBorder="1" applyAlignment="1">
      <alignment/>
    </xf>
    <xf numFmtId="4" fontId="2" fillId="0" borderId="22" xfId="49" applyNumberFormat="1" applyFont="1" applyFill="1" applyBorder="1" applyAlignment="1">
      <alignment horizontal="center" vertical="top" wrapText="1"/>
    </xf>
    <xf numFmtId="4" fontId="30" fillId="0" borderId="0" xfId="49" applyNumberFormat="1" applyFont="1" applyBorder="1" applyAlignment="1">
      <alignment/>
    </xf>
    <xf numFmtId="10" fontId="31" fillId="0" borderId="0" xfId="0" applyNumberFormat="1" applyFont="1" applyAlignment="1">
      <alignment/>
    </xf>
    <xf numFmtId="10" fontId="30" fillId="0" borderId="0" xfId="0" applyNumberFormat="1" applyFont="1" applyBorder="1" applyAlignment="1">
      <alignment horizontal="center"/>
    </xf>
    <xf numFmtId="10" fontId="2" fillId="29" borderId="10" xfId="53" applyNumberFormat="1" applyFont="1" applyFill="1" applyBorder="1" applyAlignment="1">
      <alignment horizontal="center" vertical="top"/>
      <protection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10" fontId="47" fillId="0" borderId="0" xfId="0" applyNumberFormat="1" applyFont="1" applyAlignment="1">
      <alignment/>
    </xf>
    <xf numFmtId="4" fontId="30" fillId="0" borderId="0" xfId="49" applyNumberFormat="1" applyFont="1" applyAlignment="1">
      <alignment/>
    </xf>
    <xf numFmtId="10" fontId="30" fillId="0" borderId="0" xfId="0" applyNumberFormat="1" applyFont="1" applyAlignment="1">
      <alignment/>
    </xf>
    <xf numFmtId="0" fontId="2" fillId="0" borderId="0" xfId="54" applyFont="1" applyFill="1" applyBorder="1">
      <alignment/>
      <protection/>
    </xf>
    <xf numFmtId="0" fontId="3" fillId="0" borderId="0" xfId="54" applyFont="1" applyFill="1" applyBorder="1">
      <alignment/>
      <protection/>
    </xf>
    <xf numFmtId="0" fontId="3" fillId="0" borderId="0" xfId="54" applyFont="1" applyFill="1" applyBorder="1" applyAlignment="1">
      <alignment horizontal="left" wrapText="1"/>
      <protection/>
    </xf>
    <xf numFmtId="0" fontId="3" fillId="0" borderId="0" xfId="54" applyFont="1" applyFill="1" applyBorder="1" applyAlignment="1">
      <alignment horizontal="left"/>
      <protection/>
    </xf>
    <xf numFmtId="0" fontId="2" fillId="0" borderId="0" xfId="54" applyFont="1" applyFill="1" applyBorder="1" applyAlignment="1">
      <alignment horizontal="left" wrapText="1"/>
      <protection/>
    </xf>
    <xf numFmtId="0" fontId="3" fillId="0" borderId="0" xfId="54" applyFont="1" applyFill="1">
      <alignment/>
      <protection/>
    </xf>
    <xf numFmtId="0" fontId="47" fillId="0" borderId="11" xfId="54" applyFont="1" applyFill="1" applyBorder="1" applyAlignment="1">
      <alignment horizontal="center" vertical="center" wrapText="1"/>
      <protection/>
    </xf>
    <xf numFmtId="0" fontId="47" fillId="0" borderId="16" xfId="54" applyFont="1" applyFill="1" applyBorder="1" applyAlignment="1">
      <alignment horizontal="center" vertical="center" wrapText="1"/>
      <protection/>
    </xf>
    <xf numFmtId="0" fontId="30" fillId="0" borderId="10" xfId="55" applyFont="1" applyFill="1" applyBorder="1" quotePrefix="1">
      <alignment/>
      <protection/>
    </xf>
    <xf numFmtId="0" fontId="30" fillId="0" borderId="10" xfId="55" applyFont="1" applyFill="1" applyBorder="1">
      <alignment/>
      <protection/>
    </xf>
    <xf numFmtId="0" fontId="47" fillId="0" borderId="24" xfId="54" applyFont="1" applyFill="1" applyBorder="1" applyAlignment="1">
      <alignment horizontal="center" vertical="center" wrapText="1"/>
      <protection/>
    </xf>
    <xf numFmtId="0" fontId="30" fillId="0" borderId="19" xfId="55" applyFont="1" applyFill="1" applyBorder="1">
      <alignment/>
      <protection/>
    </xf>
    <xf numFmtId="0" fontId="47" fillId="0" borderId="25" xfId="54" applyFont="1" applyFill="1" applyBorder="1" applyAlignment="1">
      <alignment horizontal="center" vertical="center" wrapText="1"/>
      <protection/>
    </xf>
    <xf numFmtId="0" fontId="30" fillId="0" borderId="16" xfId="55" applyFont="1" applyFill="1" applyBorder="1">
      <alignment/>
      <protection/>
    </xf>
    <xf numFmtId="0" fontId="47" fillId="0" borderId="13" xfId="54" applyFont="1" applyFill="1" applyBorder="1" applyAlignment="1">
      <alignment horizontal="left" vertical="center" wrapText="1"/>
      <protection/>
    </xf>
    <xf numFmtId="4" fontId="47" fillId="0" borderId="13" xfId="54" applyNumberFormat="1" applyFont="1" applyFill="1" applyBorder="1" applyAlignment="1">
      <alignment horizontal="right" wrapText="1"/>
      <protection/>
    </xf>
    <xf numFmtId="0" fontId="47" fillId="0" borderId="0" xfId="54" applyFont="1" applyFill="1" applyBorder="1" applyAlignment="1">
      <alignment horizontal="left" vertical="center" wrapText="1"/>
      <protection/>
    </xf>
    <xf numFmtId="4" fontId="47" fillId="0" borderId="0" xfId="54" applyNumberFormat="1" applyFont="1" applyFill="1" applyBorder="1" applyAlignment="1">
      <alignment horizontal="right" wrapText="1"/>
      <protection/>
    </xf>
    <xf numFmtId="0" fontId="2" fillId="29" borderId="10" xfId="53" applyFont="1" applyFill="1" applyBorder="1" applyAlignment="1">
      <alignment horizontal="center" vertical="top" wrapText="1"/>
      <protection/>
    </xf>
    <xf numFmtId="0" fontId="30" fillId="0" borderId="0" xfId="0" applyFont="1" applyAlignment="1">
      <alignment/>
    </xf>
    <xf numFmtId="0" fontId="3" fillId="0" borderId="0" xfId="54" applyFont="1" applyFill="1" applyBorder="1" applyAlignment="1">
      <alignment horizontal="left" vertical="top" wrapText="1"/>
      <protection/>
    </xf>
    <xf numFmtId="0" fontId="3" fillId="0" borderId="0" xfId="54" applyFont="1" applyFill="1" applyBorder="1" applyAlignment="1">
      <alignment horizontal="left" vertical="top"/>
      <protection/>
    </xf>
    <xf numFmtId="0" fontId="3" fillId="0" borderId="0" xfId="54" applyFont="1" applyFill="1" applyBorder="1" applyAlignment="1">
      <alignment wrapText="1"/>
      <protection/>
    </xf>
    <xf numFmtId="4" fontId="30" fillId="0" borderId="10" xfId="0" applyNumberFormat="1" applyFont="1" applyFill="1" applyBorder="1" applyAlignment="1">
      <alignment wrapText="1"/>
    </xf>
    <xf numFmtId="4" fontId="30" fillId="0" borderId="10" xfId="0" applyNumberFormat="1" applyFont="1" applyBorder="1" applyAlignment="1">
      <alignment wrapText="1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43" fontId="30" fillId="0" borderId="10" xfId="49" applyFont="1" applyBorder="1" applyAlignment="1">
      <alignment wrapText="1"/>
    </xf>
    <xf numFmtId="4" fontId="47" fillId="33" borderId="10" xfId="0" applyNumberFormat="1" applyFont="1" applyFill="1" applyBorder="1" applyAlignment="1">
      <alignment wrapText="1"/>
    </xf>
    <xf numFmtId="0" fontId="30" fillId="0" borderId="10" xfId="0" applyFont="1" applyFill="1" applyBorder="1" applyAlignment="1">
      <alignment/>
    </xf>
    <xf numFmtId="4" fontId="47" fillId="33" borderId="13" xfId="0" applyNumberFormat="1" applyFont="1" applyFill="1" applyBorder="1" applyAlignment="1">
      <alignment wrapText="1"/>
    </xf>
    <xf numFmtId="4" fontId="30" fillId="0" borderId="12" xfId="0" applyNumberFormat="1" applyFont="1" applyFill="1" applyBorder="1" applyAlignment="1">
      <alignment wrapText="1"/>
    </xf>
    <xf numFmtId="4" fontId="47" fillId="33" borderId="12" xfId="0" applyNumberFormat="1" applyFont="1" applyFill="1" applyBorder="1" applyAlignment="1">
      <alignment wrapText="1"/>
    </xf>
    <xf numFmtId="4" fontId="47" fillId="33" borderId="14" xfId="0" applyNumberFormat="1" applyFont="1" applyFill="1" applyBorder="1" applyAlignment="1">
      <alignment wrapText="1"/>
    </xf>
    <xf numFmtId="4" fontId="47" fillId="0" borderId="10" xfId="0" applyNumberFormat="1" applyFont="1" applyFill="1" applyBorder="1" applyAlignment="1">
      <alignment wrapText="1"/>
    </xf>
    <xf numFmtId="0" fontId="2" fillId="0" borderId="26" xfId="54" applyFont="1" applyBorder="1" applyAlignment="1">
      <alignment vertical="top"/>
      <protection/>
    </xf>
    <xf numFmtId="0" fontId="30" fillId="0" borderId="26" xfId="0" applyFont="1" applyBorder="1" applyAlignment="1">
      <alignment/>
    </xf>
    <xf numFmtId="4" fontId="30" fillId="0" borderId="26" xfId="0" applyNumberFormat="1" applyFont="1" applyBorder="1" applyAlignment="1">
      <alignment/>
    </xf>
    <xf numFmtId="49" fontId="30" fillId="0" borderId="16" xfId="0" applyNumberFormat="1" applyFont="1" applyFill="1" applyBorder="1" applyAlignment="1">
      <alignment wrapText="1"/>
    </xf>
    <xf numFmtId="0" fontId="47" fillId="33" borderId="16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/>
    </xf>
    <xf numFmtId="15" fontId="3" fillId="0" borderId="10" xfId="0" applyNumberFormat="1" applyFont="1" applyBorder="1" applyAlignment="1">
      <alignment/>
    </xf>
    <xf numFmtId="0" fontId="47" fillId="0" borderId="0" xfId="0" applyFont="1" applyFill="1" applyBorder="1" applyAlignment="1">
      <alignment horizontal="left" wrapText="1"/>
    </xf>
    <xf numFmtId="0" fontId="30" fillId="0" borderId="0" xfId="0" applyFont="1" applyAlignment="1">
      <alignment/>
    </xf>
    <xf numFmtId="49" fontId="30" fillId="0" borderId="10" xfId="0" applyNumberFormat="1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wrapText="1"/>
    </xf>
    <xf numFmtId="0" fontId="30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49" fontId="30" fillId="0" borderId="12" xfId="0" applyNumberFormat="1" applyFont="1" applyFill="1" applyBorder="1" applyAlignment="1">
      <alignment wrapText="1"/>
    </xf>
    <xf numFmtId="0" fontId="47" fillId="33" borderId="16" xfId="0" applyFont="1" applyFill="1" applyBorder="1" applyAlignment="1">
      <alignment horizontal="left" wrapText="1"/>
    </xf>
    <xf numFmtId="4" fontId="30" fillId="0" borderId="0" xfId="0" applyNumberFormat="1" applyFont="1" applyAlignment="1">
      <alignment/>
    </xf>
    <xf numFmtId="0" fontId="47" fillId="33" borderId="13" xfId="0" applyFont="1" applyFill="1" applyBorder="1" applyAlignment="1">
      <alignment horizontal="left" wrapText="1"/>
    </xf>
    <xf numFmtId="0" fontId="30" fillId="0" borderId="0" xfId="49" applyNumberFormat="1" applyFont="1" applyFill="1" applyAlignment="1">
      <alignment/>
    </xf>
    <xf numFmtId="4" fontId="30" fillId="0" borderId="16" xfId="0" applyNumberFormat="1" applyFont="1" applyFill="1" applyBorder="1" applyAlignment="1">
      <alignment wrapText="1"/>
    </xf>
    <xf numFmtId="4" fontId="47" fillId="33" borderId="16" xfId="0" applyNumberFormat="1" applyFont="1" applyFill="1" applyBorder="1" applyAlignment="1">
      <alignment wrapText="1"/>
    </xf>
    <xf numFmtId="49" fontId="30" fillId="0" borderId="27" xfId="0" applyNumberFormat="1" applyFont="1" applyFill="1" applyBorder="1" applyAlignment="1">
      <alignment wrapText="1"/>
    </xf>
    <xf numFmtId="0" fontId="47" fillId="33" borderId="10" xfId="0" applyFont="1" applyFill="1" applyBorder="1" applyAlignment="1">
      <alignment wrapText="1"/>
    </xf>
    <xf numFmtId="0" fontId="47" fillId="33" borderId="13" xfId="0" applyFont="1" applyFill="1" applyBorder="1" applyAlignment="1">
      <alignment wrapText="1"/>
    </xf>
    <xf numFmtId="0" fontId="30" fillId="33" borderId="10" xfId="0" applyFont="1" applyFill="1" applyBorder="1" applyAlignment="1">
      <alignment wrapText="1"/>
    </xf>
    <xf numFmtId="0" fontId="30" fillId="0" borderId="10" xfId="0" applyFont="1" applyFill="1" applyBorder="1" applyAlignment="1">
      <alignment wrapText="1"/>
    </xf>
    <xf numFmtId="0" fontId="30" fillId="0" borderId="16" xfId="0" applyFont="1" applyFill="1" applyBorder="1" applyAlignment="1">
      <alignment wrapText="1"/>
    </xf>
    <xf numFmtId="0" fontId="30" fillId="0" borderId="10" xfId="0" applyFont="1" applyFill="1" applyBorder="1" applyAlignment="1" quotePrefix="1">
      <alignment wrapText="1"/>
    </xf>
    <xf numFmtId="4" fontId="30" fillId="0" borderId="10" xfId="0" applyNumberFormat="1" applyFont="1" applyBorder="1" applyAlignment="1">
      <alignment/>
    </xf>
    <xf numFmtId="0" fontId="47" fillId="33" borderId="19" xfId="0" applyFont="1" applyFill="1" applyBorder="1" applyAlignment="1">
      <alignment wrapText="1"/>
    </xf>
    <xf numFmtId="4" fontId="47" fillId="33" borderId="19" xfId="0" applyNumberFormat="1" applyFont="1" applyFill="1" applyBorder="1" applyAlignment="1">
      <alignment wrapText="1"/>
    </xf>
    <xf numFmtId="0" fontId="30" fillId="0" borderId="16" xfId="0" applyFont="1" applyBorder="1" applyAlignment="1">
      <alignment/>
    </xf>
    <xf numFmtId="4" fontId="30" fillId="0" borderId="16" xfId="49" applyNumberFormat="1" applyFont="1" applyBorder="1" applyAlignment="1">
      <alignment/>
    </xf>
    <xf numFmtId="0" fontId="30" fillId="0" borderId="11" xfId="0" applyFont="1" applyBorder="1" applyAlignment="1">
      <alignment/>
    </xf>
    <xf numFmtId="10" fontId="47" fillId="33" borderId="10" xfId="0" applyNumberFormat="1" applyFont="1" applyFill="1" applyBorder="1" applyAlignment="1">
      <alignment wrapText="1"/>
    </xf>
    <xf numFmtId="4" fontId="30" fillId="0" borderId="10" xfId="49" applyNumberFormat="1" applyFont="1" applyFill="1" applyBorder="1" applyAlignment="1">
      <alignment wrapText="1"/>
    </xf>
    <xf numFmtId="0" fontId="47" fillId="33" borderId="23" xfId="0" applyFont="1" applyFill="1" applyBorder="1" applyAlignment="1">
      <alignment wrapText="1"/>
    </xf>
    <xf numFmtId="49" fontId="30" fillId="0" borderId="15" xfId="0" applyNumberFormat="1" applyFont="1" applyFill="1" applyBorder="1" applyAlignment="1">
      <alignment wrapText="1"/>
    </xf>
    <xf numFmtId="49" fontId="30" fillId="0" borderId="28" xfId="0" applyNumberFormat="1" applyFont="1" applyFill="1" applyBorder="1" applyAlignment="1">
      <alignment wrapText="1"/>
    </xf>
    <xf numFmtId="4" fontId="30" fillId="0" borderId="15" xfId="49" applyNumberFormat="1" applyFont="1" applyFill="1" applyBorder="1" applyAlignment="1">
      <alignment wrapText="1"/>
    </xf>
    <xf numFmtId="49" fontId="30" fillId="0" borderId="23" xfId="0" applyNumberFormat="1" applyFont="1" applyFill="1" applyBorder="1" applyAlignment="1">
      <alignment wrapText="1"/>
    </xf>
    <xf numFmtId="4" fontId="47" fillId="33" borderId="10" xfId="49" applyNumberFormat="1" applyFont="1" applyFill="1" applyBorder="1" applyAlignment="1">
      <alignment wrapText="1"/>
    </xf>
    <xf numFmtId="4" fontId="47" fillId="33" borderId="15" xfId="49" applyNumberFormat="1" applyFont="1" applyFill="1" applyBorder="1" applyAlignment="1">
      <alignment wrapText="1"/>
    </xf>
    <xf numFmtId="0" fontId="47" fillId="33" borderId="28" xfId="0" applyFont="1" applyFill="1" applyBorder="1" applyAlignment="1">
      <alignment wrapText="1"/>
    </xf>
    <xf numFmtId="4" fontId="47" fillId="33" borderId="14" xfId="49" applyNumberFormat="1" applyFont="1" applyFill="1" applyBorder="1" applyAlignment="1">
      <alignment wrapText="1"/>
    </xf>
    <xf numFmtId="0" fontId="47" fillId="33" borderId="12" xfId="0" applyFont="1" applyFill="1" applyBorder="1" applyAlignment="1">
      <alignment wrapText="1"/>
    </xf>
    <xf numFmtId="4" fontId="47" fillId="33" borderId="29" xfId="0" applyNumberFormat="1" applyFont="1" applyFill="1" applyBorder="1" applyAlignment="1">
      <alignment wrapText="1"/>
    </xf>
    <xf numFmtId="10" fontId="30" fillId="0" borderId="0" xfId="49" applyNumberFormat="1" applyFont="1" applyAlignment="1">
      <alignment/>
    </xf>
    <xf numFmtId="2" fontId="30" fillId="0" borderId="0" xfId="49" applyNumberFormat="1" applyFont="1" applyAlignment="1">
      <alignment/>
    </xf>
    <xf numFmtId="4" fontId="47" fillId="33" borderId="15" xfId="0" applyNumberFormat="1" applyFont="1" applyFill="1" applyBorder="1" applyAlignment="1">
      <alignment wrapText="1"/>
    </xf>
    <xf numFmtId="2" fontId="47" fillId="29" borderId="16" xfId="49" applyNumberFormat="1" applyFont="1" applyFill="1" applyBorder="1" applyAlignment="1">
      <alignment horizontal="center" vertical="center" wrapText="1"/>
    </xf>
    <xf numFmtId="0" fontId="30" fillId="0" borderId="16" xfId="0" applyNumberFormat="1" applyFont="1" applyFill="1" applyBorder="1" applyAlignment="1">
      <alignment wrapText="1"/>
    </xf>
    <xf numFmtId="0" fontId="30" fillId="0" borderId="0" xfId="0" applyFont="1" applyAlignment="1">
      <alignment/>
    </xf>
    <xf numFmtId="0" fontId="2" fillId="28" borderId="30" xfId="0" applyFont="1" applyFill="1" applyBorder="1" applyAlignment="1">
      <alignment horizontal="center" vertical="center"/>
    </xf>
    <xf numFmtId="0" fontId="2" fillId="28" borderId="31" xfId="0" applyFont="1" applyFill="1" applyBorder="1" applyAlignment="1">
      <alignment horizontal="center" vertical="center" wrapText="1"/>
    </xf>
    <xf numFmtId="0" fontId="30" fillId="0" borderId="0" xfId="0" applyFont="1" applyAlignment="1" applyProtection="1">
      <alignment/>
      <protection hidden="1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36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47" fillId="29" borderId="1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 indent="1"/>
    </xf>
    <xf numFmtId="0" fontId="52" fillId="0" borderId="10" xfId="0" applyFont="1" applyFill="1" applyBorder="1" applyAlignment="1">
      <alignment horizontal="left" vertical="center" indent="1"/>
    </xf>
    <xf numFmtId="4" fontId="47" fillId="0" borderId="10" xfId="0" applyNumberFormat="1" applyFont="1" applyFill="1" applyBorder="1" applyAlignment="1">
      <alignment horizontal="right"/>
    </xf>
    <xf numFmtId="4" fontId="52" fillId="0" borderId="10" xfId="0" applyNumberFormat="1" applyFont="1" applyFill="1" applyBorder="1" applyAlignment="1">
      <alignment horizontal="right" vertical="center"/>
    </xf>
    <xf numFmtId="0" fontId="51" fillId="33" borderId="10" xfId="0" applyFont="1" applyFill="1" applyBorder="1" applyAlignment="1">
      <alignment vertical="center"/>
    </xf>
    <xf numFmtId="4" fontId="47" fillId="33" borderId="10" xfId="0" applyNumberFormat="1" applyFont="1" applyFill="1" applyBorder="1" applyAlignment="1">
      <alignment horizontal="right"/>
    </xf>
    <xf numFmtId="4" fontId="30" fillId="0" borderId="10" xfId="0" applyNumberFormat="1" applyFont="1" applyBorder="1" applyAlignment="1">
      <alignment/>
    </xf>
    <xf numFmtId="0" fontId="51" fillId="0" borderId="23" xfId="0" applyFont="1" applyFill="1" applyBorder="1" applyAlignment="1">
      <alignment vertical="center"/>
    </xf>
    <xf numFmtId="0" fontId="52" fillId="0" borderId="18" xfId="0" applyFont="1" applyFill="1" applyBorder="1" applyAlignment="1">
      <alignment horizontal="left" vertical="center" wrapText="1" indent="1"/>
    </xf>
    <xf numFmtId="0" fontId="52" fillId="0" borderId="23" xfId="0" applyFont="1" applyFill="1" applyBorder="1" applyAlignment="1">
      <alignment horizontal="left" vertical="center" indent="1"/>
    </xf>
    <xf numFmtId="4" fontId="47" fillId="0" borderId="10" xfId="0" applyNumberFormat="1" applyFont="1" applyBorder="1" applyAlignment="1">
      <alignment/>
    </xf>
    <xf numFmtId="0" fontId="51" fillId="33" borderId="23" xfId="0" applyFont="1" applyFill="1" applyBorder="1" applyAlignment="1">
      <alignment vertical="center"/>
    </xf>
    <xf numFmtId="4" fontId="47" fillId="33" borderId="10" xfId="0" applyNumberFormat="1" applyFont="1" applyFill="1" applyBorder="1" applyAlignment="1">
      <alignment/>
    </xf>
    <xf numFmtId="0" fontId="30" fillId="0" borderId="10" xfId="0" applyFont="1" applyBorder="1" applyAlignment="1">
      <alignment horizontal="center"/>
    </xf>
    <xf numFmtId="0" fontId="34" fillId="0" borderId="38" xfId="54" applyFont="1" applyBorder="1" applyAlignment="1" applyProtection="1">
      <alignment horizontal="center" vertical="top"/>
      <protection hidden="1"/>
    </xf>
    <xf numFmtId="0" fontId="34" fillId="0" borderId="10" xfId="54" applyFont="1" applyBorder="1" applyAlignment="1" applyProtection="1">
      <alignment horizontal="center" vertical="top"/>
      <protection hidden="1"/>
    </xf>
    <xf numFmtId="0" fontId="53" fillId="33" borderId="10" xfId="54" applyFont="1" applyFill="1" applyBorder="1" applyAlignment="1" applyProtection="1">
      <alignment horizontal="center" vertical="top"/>
      <protection hidden="1"/>
    </xf>
    <xf numFmtId="0" fontId="2" fillId="0" borderId="37" xfId="0" applyFont="1" applyFill="1" applyBorder="1" applyAlignment="1">
      <alignment horizontal="left" indent="1"/>
    </xf>
    <xf numFmtId="0" fontId="30" fillId="0" borderId="10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31" fillId="0" borderId="10" xfId="54" applyFont="1" applyBorder="1" applyAlignment="1" applyProtection="1">
      <alignment horizontal="center" vertical="top"/>
      <protection hidden="1"/>
    </xf>
    <xf numFmtId="0" fontId="54" fillId="33" borderId="10" xfId="54" applyFont="1" applyFill="1" applyBorder="1" applyAlignment="1" applyProtection="1">
      <alignment horizontal="center" vertical="top"/>
      <protection hidden="1"/>
    </xf>
    <xf numFmtId="0" fontId="30" fillId="0" borderId="10" xfId="0" applyFont="1" applyFill="1" applyBorder="1" applyAlignment="1" quotePrefix="1">
      <alignment horizontal="center"/>
    </xf>
    <xf numFmtId="0" fontId="2" fillId="0" borderId="32" xfId="53" applyFont="1" applyFill="1" applyBorder="1" applyAlignment="1">
      <alignment horizontal="center" vertical="top" wrapText="1"/>
      <protection/>
    </xf>
    <xf numFmtId="0" fontId="2" fillId="0" borderId="26" xfId="53" applyFont="1" applyFill="1" applyBorder="1" applyAlignment="1">
      <alignment horizontal="left" vertical="top" wrapText="1"/>
      <protection/>
    </xf>
    <xf numFmtId="0" fontId="30" fillId="0" borderId="0" xfId="0" applyFont="1" applyFill="1" applyBorder="1" applyAlignment="1">
      <alignment wrapText="1"/>
    </xf>
    <xf numFmtId="0" fontId="2" fillId="29" borderId="23" xfId="0" applyFont="1" applyFill="1" applyBorder="1" applyAlignment="1">
      <alignment horizontal="center"/>
    </xf>
    <xf numFmtId="0" fontId="2" fillId="29" borderId="10" xfId="0" applyFont="1" applyFill="1" applyBorder="1" applyAlignment="1">
      <alignment horizontal="center" vertical="center" wrapText="1"/>
    </xf>
    <xf numFmtId="0" fontId="2" fillId="29" borderId="10" xfId="0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43" fontId="2" fillId="33" borderId="10" xfId="0" applyNumberFormat="1" applyFont="1" applyFill="1" applyBorder="1" applyAlignment="1">
      <alignment/>
    </xf>
    <xf numFmtId="15" fontId="2" fillId="33" borderId="10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3" fillId="0" borderId="38" xfId="54" applyNumberFormat="1" applyFont="1" applyFill="1" applyBorder="1" applyAlignment="1">
      <alignment horizontal="center" vertical="top"/>
      <protection/>
    </xf>
    <xf numFmtId="0" fontId="3" fillId="0" borderId="0" xfId="54" applyFont="1" applyBorder="1" applyAlignment="1">
      <alignment vertical="top" wrapText="1"/>
      <protection/>
    </xf>
    <xf numFmtId="0" fontId="30" fillId="0" borderId="0" xfId="0" applyFont="1" applyAlignment="1">
      <alignment/>
    </xf>
    <xf numFmtId="4" fontId="2" fillId="29" borderId="10" xfId="49" applyNumberFormat="1" applyFont="1" applyFill="1" applyBorder="1" applyAlignment="1">
      <alignment horizontal="center" vertical="center" wrapText="1"/>
    </xf>
    <xf numFmtId="0" fontId="2" fillId="29" borderId="10" xfId="53" applyFont="1" applyFill="1" applyBorder="1" applyAlignment="1">
      <alignment horizontal="center" vertical="top" wrapText="1"/>
      <protection/>
    </xf>
    <xf numFmtId="0" fontId="30" fillId="0" borderId="0" xfId="0" applyFont="1" applyAlignment="1">
      <alignment/>
    </xf>
    <xf numFmtId="0" fontId="2" fillId="29" borderId="39" xfId="53" applyFont="1" applyFill="1" applyBorder="1" applyAlignment="1">
      <alignment horizontal="center" vertical="top"/>
      <protection/>
    </xf>
    <xf numFmtId="43" fontId="2" fillId="29" borderId="10" xfId="49" applyFont="1" applyFill="1" applyBorder="1" applyAlignment="1">
      <alignment horizontal="center" vertical="center" wrapText="1"/>
    </xf>
    <xf numFmtId="0" fontId="2" fillId="29" borderId="10" xfId="53" applyFont="1" applyFill="1" applyBorder="1" applyAlignment="1">
      <alignment vertical="top"/>
      <protection/>
    </xf>
    <xf numFmtId="0" fontId="2" fillId="29" borderId="10" xfId="53" applyFont="1" applyFill="1" applyBorder="1" applyAlignment="1">
      <alignment wrapText="1"/>
      <protection/>
    </xf>
    <xf numFmtId="4" fontId="2" fillId="29" borderId="10" xfId="49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4" fontId="30" fillId="0" borderId="16" xfId="0" applyNumberFormat="1" applyFont="1" applyBorder="1" applyAlignment="1">
      <alignment/>
    </xf>
    <xf numFmtId="0" fontId="47" fillId="0" borderId="10" xfId="0" applyFont="1" applyBorder="1" applyAlignment="1">
      <alignment/>
    </xf>
    <xf numFmtId="43" fontId="2" fillId="29" borderId="10" xfId="49" applyFont="1" applyFill="1" applyBorder="1" applyAlignment="1">
      <alignment vertical="top" wrapText="1"/>
    </xf>
    <xf numFmtId="0" fontId="47" fillId="29" borderId="19" xfId="54" applyFont="1" applyFill="1" applyBorder="1" applyAlignment="1">
      <alignment horizontal="center" vertical="center" wrapText="1"/>
      <protection/>
    </xf>
    <xf numFmtId="4" fontId="47" fillId="29" borderId="19" xfId="0" applyNumberFormat="1" applyFont="1" applyFill="1" applyBorder="1" applyAlignment="1">
      <alignment horizontal="center" vertical="center"/>
    </xf>
    <xf numFmtId="4" fontId="47" fillId="29" borderId="19" xfId="0" applyNumberFormat="1" applyFont="1" applyFill="1" applyBorder="1" applyAlignment="1" quotePrefix="1">
      <alignment horizontal="center" vertical="center"/>
    </xf>
    <xf numFmtId="0" fontId="30" fillId="0" borderId="16" xfId="0" applyFont="1" applyBorder="1" applyAlignment="1">
      <alignment wrapText="1"/>
    </xf>
    <xf numFmtId="43" fontId="30" fillId="0" borderId="16" xfId="49" applyFont="1" applyBorder="1" applyAlignment="1">
      <alignment wrapText="1"/>
    </xf>
    <xf numFmtId="0" fontId="30" fillId="0" borderId="0" xfId="0" applyFont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0" fillId="0" borderId="10" xfId="0" applyNumberFormat="1" applyFont="1" applyFill="1" applyBorder="1" applyAlignment="1">
      <alignment horizontal="center" wrapText="1"/>
    </xf>
    <xf numFmtId="0" fontId="30" fillId="0" borderId="10" xfId="0" applyFont="1" applyBorder="1" applyAlignment="1">
      <alignment horizontal="center" vertical="center"/>
    </xf>
    <xf numFmtId="4" fontId="30" fillId="0" borderId="24" xfId="0" applyNumberFormat="1" applyFont="1" applyBorder="1" applyAlignment="1">
      <alignment/>
    </xf>
    <xf numFmtId="0" fontId="30" fillId="0" borderId="24" xfId="0" applyFont="1" applyBorder="1" applyAlignment="1">
      <alignment/>
    </xf>
    <xf numFmtId="0" fontId="30" fillId="0" borderId="16" xfId="0" applyFont="1" applyBorder="1" applyAlignment="1">
      <alignment/>
    </xf>
    <xf numFmtId="4" fontId="30" fillId="0" borderId="10" xfId="0" applyNumberFormat="1" applyFont="1" applyFill="1" applyBorder="1" applyAlignment="1">
      <alignment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wrapText="1"/>
    </xf>
    <xf numFmtId="0" fontId="3" fillId="0" borderId="41" xfId="0" applyFont="1" applyBorder="1" applyAlignment="1">
      <alignment/>
    </xf>
    <xf numFmtId="43" fontId="3" fillId="0" borderId="42" xfId="49" applyFont="1" applyBorder="1" applyAlignment="1">
      <alignment/>
    </xf>
    <xf numFmtId="165" fontId="3" fillId="0" borderId="10" xfId="0" applyNumberFormat="1" applyFont="1" applyBorder="1" applyAlignment="1">
      <alignment/>
    </xf>
    <xf numFmtId="15" fontId="3" fillId="0" borderId="10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0" fontId="30" fillId="0" borderId="16" xfId="0" applyFont="1" applyBorder="1" applyAlignment="1">
      <alignment horizontal="center"/>
    </xf>
    <xf numFmtId="0" fontId="47" fillId="0" borderId="16" xfId="0" applyFont="1" applyBorder="1" applyAlignment="1">
      <alignment/>
    </xf>
    <xf numFmtId="4" fontId="47" fillId="0" borderId="16" xfId="0" applyNumberFormat="1" applyFont="1" applyBorder="1" applyAlignment="1">
      <alignment/>
    </xf>
    <xf numFmtId="0" fontId="2" fillId="29" borderId="10" xfId="53" applyFont="1" applyFill="1" applyBorder="1" applyAlignment="1">
      <alignment horizontal="center" vertical="top" wrapText="1"/>
      <protection/>
    </xf>
    <xf numFmtId="4" fontId="47" fillId="29" borderId="11" xfId="54" applyNumberFormat="1" applyFont="1" applyFill="1" applyBorder="1" applyAlignment="1">
      <alignment horizontal="center" vertical="center" wrapText="1"/>
      <protection/>
    </xf>
    <xf numFmtId="4" fontId="47" fillId="29" borderId="11" xfId="0" applyNumberFormat="1" applyFont="1" applyFill="1" applyBorder="1" applyAlignment="1">
      <alignment horizontal="center" vertical="center" wrapText="1"/>
    </xf>
    <xf numFmtId="10" fontId="30" fillId="0" borderId="10" xfId="0" applyNumberFormat="1" applyFont="1" applyFill="1" applyBorder="1" applyAlignment="1">
      <alignment horizontal="right"/>
    </xf>
    <xf numFmtId="0" fontId="51" fillId="33" borderId="10" xfId="0" applyFont="1" applyFill="1" applyBorder="1" applyAlignment="1">
      <alignment wrapText="1"/>
    </xf>
    <xf numFmtId="10" fontId="47" fillId="33" borderId="10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" fillId="29" borderId="23" xfId="53" applyFont="1" applyFill="1" applyBorder="1" applyAlignment="1">
      <alignment horizontal="left" vertical="top"/>
      <protection/>
    </xf>
    <xf numFmtId="0" fontId="2" fillId="29" borderId="39" xfId="53" applyFont="1" applyFill="1" applyBorder="1" applyAlignment="1">
      <alignment horizontal="left" vertical="top"/>
      <protection/>
    </xf>
    <xf numFmtId="0" fontId="3" fillId="0" borderId="16" xfId="0" applyFont="1" applyBorder="1" applyAlignment="1">
      <alignment vertical="top"/>
    </xf>
    <xf numFmtId="4" fontId="3" fillId="0" borderId="16" xfId="0" applyNumberFormat="1" applyFont="1" applyBorder="1" applyAlignment="1">
      <alignment horizontal="right" vertical="top"/>
    </xf>
    <xf numFmtId="0" fontId="3" fillId="0" borderId="10" xfId="0" applyFont="1" applyBorder="1" applyAlignment="1">
      <alignment vertical="top"/>
    </xf>
    <xf numFmtId="4" fontId="3" fillId="0" borderId="10" xfId="0" applyNumberFormat="1" applyFont="1" applyBorder="1" applyAlignment="1">
      <alignment horizontal="right" vertical="top"/>
    </xf>
    <xf numFmtId="0" fontId="30" fillId="0" borderId="0" xfId="0" applyFont="1" applyAlignment="1">
      <alignment/>
    </xf>
    <xf numFmtId="0" fontId="2" fillId="29" borderId="10" xfId="53" applyFont="1" applyFill="1" applyBorder="1" applyAlignment="1">
      <alignment horizontal="center" vertical="top" wrapText="1"/>
      <protection/>
    </xf>
    <xf numFmtId="0" fontId="2" fillId="29" borderId="19" xfId="0" applyFont="1" applyFill="1" applyBorder="1" applyAlignment="1">
      <alignment horizontal="center" vertical="center"/>
    </xf>
    <xf numFmtId="43" fontId="3" fillId="0" borderId="10" xfId="49" applyFont="1" applyBorder="1" applyAlignment="1">
      <alignment/>
    </xf>
    <xf numFmtId="4" fontId="3" fillId="0" borderId="10" xfId="0" applyNumberFormat="1" applyFont="1" applyBorder="1" applyAlignment="1">
      <alignment/>
    </xf>
    <xf numFmtId="43" fontId="3" fillId="0" borderId="10" xfId="0" applyNumberFormat="1" applyFont="1" applyFill="1" applyBorder="1" applyAlignment="1">
      <alignment horizontal="center" wrapText="1"/>
    </xf>
    <xf numFmtId="10" fontId="3" fillId="0" borderId="10" xfId="0" applyNumberFormat="1" applyFont="1" applyBorder="1" applyAlignment="1">
      <alignment vertical="center" wrapText="1"/>
    </xf>
    <xf numFmtId="4" fontId="50" fillId="0" borderId="10" xfId="0" applyNumberFormat="1" applyFont="1" applyFill="1" applyBorder="1" applyAlignment="1">
      <alignment/>
    </xf>
    <xf numFmtId="43" fontId="3" fillId="0" borderId="10" xfId="49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7" fillId="0" borderId="10" xfId="0" applyFont="1" applyBorder="1" applyAlignment="1">
      <alignment/>
    </xf>
    <xf numFmtId="4" fontId="47" fillId="0" borderId="10" xfId="0" applyNumberFormat="1" applyFont="1" applyBorder="1" applyAlignment="1">
      <alignment/>
    </xf>
    <xf numFmtId="4" fontId="30" fillId="0" borderId="26" xfId="49" applyNumberFormat="1" applyFont="1" applyBorder="1" applyAlignment="1">
      <alignment/>
    </xf>
    <xf numFmtId="10" fontId="30" fillId="0" borderId="26" xfId="0" applyNumberFormat="1" applyFont="1" applyBorder="1" applyAlignment="1">
      <alignment/>
    </xf>
    <xf numFmtId="2" fontId="2" fillId="29" borderId="10" xfId="49" applyNumberFormat="1" applyFont="1" applyFill="1" applyBorder="1" applyAlignment="1">
      <alignment horizontal="center" vertical="top" wrapText="1"/>
    </xf>
    <xf numFmtId="0" fontId="47" fillId="0" borderId="38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4" fontId="47" fillId="0" borderId="0" xfId="0" applyNumberFormat="1" applyFont="1" applyBorder="1" applyAlignment="1">
      <alignment/>
    </xf>
    <xf numFmtId="10" fontId="47" fillId="0" borderId="0" xfId="0" applyNumberFormat="1" applyFont="1" applyBorder="1" applyAlignment="1">
      <alignment/>
    </xf>
    <xf numFmtId="0" fontId="47" fillId="0" borderId="43" xfId="0" applyFont="1" applyBorder="1" applyAlignment="1">
      <alignment/>
    </xf>
    <xf numFmtId="0" fontId="47" fillId="29" borderId="19" xfId="54" applyFont="1" applyFill="1" applyBorder="1" applyAlignment="1">
      <alignment horizontal="center" vertical="center" wrapText="1"/>
      <protection/>
    </xf>
    <xf numFmtId="0" fontId="47" fillId="29" borderId="19" xfId="0" applyFont="1" applyFill="1" applyBorder="1" applyAlignment="1">
      <alignment horizontal="center" vertical="center"/>
    </xf>
    <xf numFmtId="4" fontId="47" fillId="29" borderId="19" xfId="49" applyNumberFormat="1" applyFont="1" applyFill="1" applyBorder="1" applyAlignment="1">
      <alignment horizontal="center" vertical="center" wrapText="1"/>
    </xf>
    <xf numFmtId="2" fontId="47" fillId="29" borderId="44" xfId="49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2" fillId="29" borderId="10" xfId="53" applyFont="1" applyFill="1" applyBorder="1" applyAlignment="1">
      <alignment horizontal="center" vertical="top" wrapText="1"/>
      <protection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23" xfId="0" applyFont="1" applyBorder="1" applyAlignment="1">
      <alignment/>
    </xf>
    <xf numFmtId="0" fontId="30" fillId="0" borderId="12" xfId="0" applyFont="1" applyBorder="1" applyAlignment="1">
      <alignment/>
    </xf>
    <xf numFmtId="10" fontId="30" fillId="0" borderId="10" xfId="60" applyNumberFormat="1" applyFont="1" applyFill="1" applyBorder="1" applyAlignment="1">
      <alignment wrapText="1"/>
    </xf>
    <xf numFmtId="0" fontId="47" fillId="0" borderId="12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47" fillId="0" borderId="23" xfId="0" applyFont="1" applyBorder="1" applyAlignment="1">
      <alignment/>
    </xf>
    <xf numFmtId="0" fontId="29" fillId="0" borderId="10" xfId="0" applyFont="1" applyBorder="1" applyAlignment="1">
      <alignment vertical="top"/>
    </xf>
    <xf numFmtId="4" fontId="29" fillId="0" borderId="10" xfId="0" applyNumberFormat="1" applyFont="1" applyBorder="1" applyAlignment="1">
      <alignment horizontal="right" vertical="top"/>
    </xf>
    <xf numFmtId="0" fontId="2" fillId="28" borderId="45" xfId="0" applyFont="1" applyFill="1" applyBorder="1" applyAlignment="1" applyProtection="1">
      <alignment horizontal="center" vertical="center"/>
      <protection locked="0"/>
    </xf>
    <xf numFmtId="0" fontId="2" fillId="28" borderId="46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justify"/>
    </xf>
    <xf numFmtId="0" fontId="30" fillId="0" borderId="0" xfId="0" applyFont="1" applyAlignment="1">
      <alignment horizontal="justify" vertical="center"/>
    </xf>
    <xf numFmtId="0" fontId="2" fillId="29" borderId="23" xfId="53" applyFont="1" applyFill="1" applyBorder="1" applyAlignment="1">
      <alignment horizontal="left" vertical="center" wrapText="1"/>
      <protection/>
    </xf>
    <xf numFmtId="0" fontId="2" fillId="29" borderId="39" xfId="53" applyFont="1" applyFill="1" applyBorder="1" applyAlignment="1">
      <alignment horizontal="left" vertical="center" wrapText="1"/>
      <protection/>
    </xf>
    <xf numFmtId="0" fontId="3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9" borderId="10" xfId="53" applyFont="1" applyFill="1" applyBorder="1" applyAlignment="1">
      <alignment horizontal="center" vertical="top" wrapText="1"/>
      <protection/>
    </xf>
    <xf numFmtId="0" fontId="2" fillId="29" borderId="18" xfId="0" applyFont="1" applyFill="1" applyBorder="1" applyAlignment="1">
      <alignment horizontal="center" vertical="center"/>
    </xf>
    <xf numFmtId="0" fontId="2" fillId="29" borderId="39" xfId="0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horizontal="center" vertical="center" wrapText="1"/>
    </xf>
    <xf numFmtId="0" fontId="2" fillId="29" borderId="19" xfId="0" applyFont="1" applyFill="1" applyBorder="1" applyAlignment="1">
      <alignment horizontal="center" vertical="center" wrapText="1"/>
    </xf>
    <xf numFmtId="0" fontId="2" fillId="29" borderId="23" xfId="53" applyFont="1" applyFill="1" applyBorder="1" applyAlignment="1">
      <alignment horizontal="left" vertical="top" wrapText="1"/>
      <protection/>
    </xf>
    <xf numFmtId="0" fontId="2" fillId="29" borderId="18" xfId="53" applyFont="1" applyFill="1" applyBorder="1" applyAlignment="1">
      <alignment horizontal="left" vertical="top" wrapText="1"/>
      <protection/>
    </xf>
    <xf numFmtId="0" fontId="2" fillId="29" borderId="39" xfId="53" applyFont="1" applyFill="1" applyBorder="1" applyAlignment="1">
      <alignment horizontal="left" vertical="top" wrapText="1"/>
      <protection/>
    </xf>
    <xf numFmtId="0" fontId="2" fillId="29" borderId="23" xfId="53" applyFont="1" applyFill="1" applyBorder="1" applyAlignment="1">
      <alignment horizontal="left" vertical="top"/>
      <protection/>
    </xf>
    <xf numFmtId="0" fontId="2" fillId="29" borderId="18" xfId="53" applyFont="1" applyFill="1" applyBorder="1" applyAlignment="1">
      <alignment horizontal="left" vertical="top"/>
      <protection/>
    </xf>
    <xf numFmtId="0" fontId="2" fillId="29" borderId="39" xfId="53" applyFont="1" applyFill="1" applyBorder="1" applyAlignment="1">
      <alignment horizontal="left" vertical="top"/>
      <protection/>
    </xf>
    <xf numFmtId="0" fontId="3" fillId="0" borderId="0" xfId="54" applyFont="1" applyFill="1" applyBorder="1" applyAlignment="1">
      <alignment horizontal="left" wrapText="1"/>
      <protection/>
    </xf>
    <xf numFmtId="0" fontId="3" fillId="0" borderId="0" xfId="54" applyFont="1" applyFill="1" applyBorder="1" applyAlignment="1">
      <alignment horizontal="left" vertical="top" wrapText="1"/>
      <protection/>
    </xf>
    <xf numFmtId="0" fontId="2" fillId="0" borderId="22" xfId="54" applyFont="1" applyFill="1" applyBorder="1" applyAlignment="1">
      <alignment horizont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4" xfId="55"/>
    <cellStyle name="Normal 5" xfId="56"/>
    <cellStyle name="Normal 56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5\4-CTA-PUBLICA-15\9-CTA-PUB-SEP-15\INF-RECABADA\SAP-AGO-2015\ZCP15-001-SEP-2015\NOT-DYM-SEP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5\4-CTA-PUBLICA-15\9-CTA-PUB-SEP-15\INF-CTA-SEP-2015\Impresos\190_NOT_DYM_07_Sep_15_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-DYM-SEP-2015"/>
      <sheetName val="Hoja1"/>
    </sheetNames>
    <sheetDataSet>
      <sheetData sheetId="1">
        <row r="244">
          <cell r="C244">
            <v>-34802494.9</v>
          </cell>
        </row>
        <row r="245">
          <cell r="C245">
            <v>-14188890.93</v>
          </cell>
        </row>
        <row r="246">
          <cell r="C246">
            <v>-2096307.42</v>
          </cell>
        </row>
        <row r="247">
          <cell r="C247">
            <v>-3443461.68</v>
          </cell>
        </row>
        <row r="248">
          <cell r="C248">
            <v>-601671.41</v>
          </cell>
        </row>
        <row r="249">
          <cell r="C249">
            <v>-17283.84</v>
          </cell>
        </row>
        <row r="250">
          <cell r="C250">
            <v>-531626.12</v>
          </cell>
        </row>
        <row r="251">
          <cell r="C251">
            <v>-2689917</v>
          </cell>
        </row>
        <row r="252">
          <cell r="C252">
            <v>-34809354</v>
          </cell>
        </row>
        <row r="253">
          <cell r="C253">
            <v>-30075012</v>
          </cell>
        </row>
        <row r="254">
          <cell r="C254">
            <v>-162725.03</v>
          </cell>
        </row>
        <row r="255">
          <cell r="C255">
            <v>-4559519.66</v>
          </cell>
        </row>
        <row r="256">
          <cell r="C256">
            <v>-35235.44</v>
          </cell>
        </row>
        <row r="257">
          <cell r="C257">
            <v>-2292906.85</v>
          </cell>
        </row>
        <row r="258">
          <cell r="C258">
            <v>-1508129.58</v>
          </cell>
        </row>
        <row r="259">
          <cell r="C259">
            <v>-295250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s a los Edos Financieros"/>
      <sheetName val="ESF-01"/>
      <sheetName val="ESF-02 "/>
      <sheetName val="ESF-03"/>
      <sheetName val="ESF-05"/>
      <sheetName val="ESF-06 "/>
      <sheetName val="ESF-07"/>
      <sheetName val="ESF-08"/>
      <sheetName val="ESF-09"/>
      <sheetName val="ESF-10"/>
      <sheetName val="ESF-11"/>
      <sheetName val="ESF-12 "/>
      <sheetName val="ESF-13"/>
      <sheetName val="ESF-14"/>
      <sheetName val="ESF-15"/>
      <sheetName val="ERA-01"/>
      <sheetName val="ERA-02"/>
      <sheetName val="ERA-03 "/>
      <sheetName val="VHP-01"/>
      <sheetName val="VHP-02"/>
      <sheetName val="EFE-01  "/>
      <sheetName val="EFE-02"/>
      <sheetName val="Conciliacion_Ig"/>
      <sheetName val="Conciliacion_Eg"/>
      <sheetName val="Memoria"/>
    </sheetNames>
    <sheetDataSet>
      <sheetData sheetId="19">
        <row r="10">
          <cell r="A10">
            <v>322000001</v>
          </cell>
          <cell r="B10" t="str">
            <v>REC MPAL 08</v>
          </cell>
          <cell r="C10">
            <v>-118638.44</v>
          </cell>
          <cell r="D10">
            <v>0</v>
          </cell>
          <cell r="E10">
            <v>118638.44</v>
          </cell>
        </row>
        <row r="11">
          <cell r="A11">
            <v>322000002</v>
          </cell>
          <cell r="B11" t="str">
            <v>REM REC MPAL 2009</v>
          </cell>
          <cell r="C11">
            <v>-791196.92</v>
          </cell>
          <cell r="D11">
            <v>0</v>
          </cell>
          <cell r="E11">
            <v>791196.92</v>
          </cell>
        </row>
        <row r="12">
          <cell r="A12">
            <v>322000003</v>
          </cell>
          <cell r="B12" t="str">
            <v>REM INFRA 05</v>
          </cell>
          <cell r="C12">
            <v>-58516.36</v>
          </cell>
          <cell r="D12">
            <v>0</v>
          </cell>
          <cell r="E12">
            <v>58516.36</v>
          </cell>
        </row>
        <row r="13">
          <cell r="A13">
            <v>322000004</v>
          </cell>
          <cell r="B13" t="str">
            <v>REM INFRA 06</v>
          </cell>
          <cell r="C13">
            <v>-87.57</v>
          </cell>
          <cell r="D13">
            <v>0</v>
          </cell>
          <cell r="E13">
            <v>87.57</v>
          </cell>
        </row>
        <row r="14">
          <cell r="A14">
            <v>322000005</v>
          </cell>
          <cell r="B14" t="str">
            <v>REM INFRA 07</v>
          </cell>
          <cell r="C14">
            <v>-72682.49</v>
          </cell>
          <cell r="D14">
            <v>0</v>
          </cell>
          <cell r="E14">
            <v>72682.49</v>
          </cell>
        </row>
        <row r="15">
          <cell r="A15">
            <v>322000006</v>
          </cell>
          <cell r="B15" t="str">
            <v>REM FORTA 07</v>
          </cell>
          <cell r="C15">
            <v>480</v>
          </cell>
          <cell r="D15">
            <v>0</v>
          </cell>
          <cell r="E15">
            <v>-480</v>
          </cell>
        </row>
        <row r="16">
          <cell r="A16">
            <v>322000007</v>
          </cell>
          <cell r="B16" t="str">
            <v>REM INFRA 08</v>
          </cell>
          <cell r="C16">
            <v>-318308.15</v>
          </cell>
          <cell r="D16">
            <v>0</v>
          </cell>
          <cell r="E16">
            <v>318308.15</v>
          </cell>
        </row>
        <row r="17">
          <cell r="A17">
            <v>322000009</v>
          </cell>
          <cell r="B17" t="str">
            <v>REM FORTA 2009</v>
          </cell>
          <cell r="C17">
            <v>-179472.74</v>
          </cell>
          <cell r="D17">
            <v>0</v>
          </cell>
          <cell r="E17">
            <v>179472.74</v>
          </cell>
        </row>
        <row r="18">
          <cell r="A18">
            <v>322000010</v>
          </cell>
          <cell r="B18" t="str">
            <v>REM INFRA 09</v>
          </cell>
          <cell r="C18">
            <v>-47637.41</v>
          </cell>
          <cell r="D18">
            <v>0</v>
          </cell>
          <cell r="E18">
            <v>47637.41</v>
          </cell>
        </row>
        <row r="19">
          <cell r="A19">
            <v>322000016</v>
          </cell>
          <cell r="B19" t="str">
            <v>REM INFRA 10</v>
          </cell>
          <cell r="C19">
            <v>-2332756.86</v>
          </cell>
          <cell r="D19">
            <v>0</v>
          </cell>
          <cell r="E19">
            <v>2332756.86</v>
          </cell>
        </row>
        <row r="20">
          <cell r="A20">
            <v>322000017</v>
          </cell>
          <cell r="B20" t="str">
            <v>REM FORTA 2010</v>
          </cell>
          <cell r="C20">
            <v>-580069.62</v>
          </cell>
          <cell r="D20">
            <v>0</v>
          </cell>
          <cell r="E20">
            <v>580069.62</v>
          </cell>
        </row>
        <row r="21">
          <cell r="A21">
            <v>322000018</v>
          </cell>
          <cell r="B21" t="str">
            <v>REM RECURSO MUNICIPAL 10</v>
          </cell>
          <cell r="C21">
            <v>323219.67</v>
          </cell>
          <cell r="D21">
            <v>0</v>
          </cell>
          <cell r="E21">
            <v>-323219.67</v>
          </cell>
        </row>
        <row r="22">
          <cell r="A22">
            <v>322000019</v>
          </cell>
          <cell r="B22" t="str">
            <v>REM RM11</v>
          </cell>
          <cell r="C22">
            <v>572890.43</v>
          </cell>
          <cell r="D22">
            <v>0</v>
          </cell>
          <cell r="E22">
            <v>-572890.43</v>
          </cell>
        </row>
        <row r="23">
          <cell r="A23">
            <v>322000020</v>
          </cell>
          <cell r="B23" t="str">
            <v>REM INFRA 11</v>
          </cell>
          <cell r="C23">
            <v>31811353.88</v>
          </cell>
          <cell r="D23">
            <v>0</v>
          </cell>
          <cell r="E23">
            <v>-31811353.88</v>
          </cell>
        </row>
        <row r="24">
          <cell r="A24">
            <v>322000021</v>
          </cell>
          <cell r="B24" t="str">
            <v>REM FORTA 11</v>
          </cell>
          <cell r="C24">
            <v>4469601.48</v>
          </cell>
          <cell r="D24">
            <v>0</v>
          </cell>
          <cell r="E24">
            <v>-4469601.48</v>
          </cell>
        </row>
        <row r="25">
          <cell r="A25">
            <v>322000023</v>
          </cell>
          <cell r="B25" t="str">
            <v>REM RM12</v>
          </cell>
          <cell r="C25">
            <v>2892599.52</v>
          </cell>
          <cell r="D25">
            <v>0</v>
          </cell>
          <cell r="E25">
            <v>-2892599.52</v>
          </cell>
        </row>
        <row r="26">
          <cell r="A26">
            <v>322000024</v>
          </cell>
          <cell r="B26" t="str">
            <v>REM INFRA 12</v>
          </cell>
          <cell r="C26">
            <v>27772733.76</v>
          </cell>
          <cell r="D26">
            <v>0</v>
          </cell>
          <cell r="E26">
            <v>-27772733.76</v>
          </cell>
        </row>
        <row r="27">
          <cell r="A27">
            <v>322000025</v>
          </cell>
          <cell r="B27" t="str">
            <v>REM FORTA 12</v>
          </cell>
          <cell r="C27">
            <v>3849275.15</v>
          </cell>
          <cell r="D27">
            <v>0</v>
          </cell>
          <cell r="E27">
            <v>-3849275.15</v>
          </cell>
        </row>
        <row r="28">
          <cell r="A28">
            <v>322000026</v>
          </cell>
          <cell r="B28" t="str">
            <v>REM PROGRAMAS ESPECIALES 12</v>
          </cell>
          <cell r="C28">
            <v>533.41</v>
          </cell>
          <cell r="D28">
            <v>0</v>
          </cell>
          <cell r="E28">
            <v>-533.41</v>
          </cell>
        </row>
        <row r="29">
          <cell r="A29">
            <v>322000027</v>
          </cell>
          <cell r="B29" t="str">
            <v>RESULTADO DEL EJERCICIO 2012</v>
          </cell>
          <cell r="C29">
            <v>15438.5</v>
          </cell>
          <cell r="D29">
            <v>25346515.29</v>
          </cell>
          <cell r="E29">
            <v>25331076.79</v>
          </cell>
        </row>
        <row r="30">
          <cell r="A30">
            <v>322000028</v>
          </cell>
          <cell r="B30" t="str">
            <v>RES. EJ.CTA PUB.2013</v>
          </cell>
          <cell r="C30">
            <v>7817945.72</v>
          </cell>
          <cell r="D30">
            <v>0</v>
          </cell>
          <cell r="E30">
            <v>-7817945.72</v>
          </cell>
        </row>
        <row r="31">
          <cell r="A31">
            <v>322000029</v>
          </cell>
          <cell r="B31" t="str">
            <v>RES. EJ.FONDO I 2013</v>
          </cell>
          <cell r="C31">
            <v>55857086.13</v>
          </cell>
          <cell r="D31">
            <v>0</v>
          </cell>
          <cell r="E31">
            <v>-55857086.13</v>
          </cell>
        </row>
        <row r="32">
          <cell r="A32">
            <v>322000030</v>
          </cell>
          <cell r="B32" t="str">
            <v>RES. EJ.FONDOII 2013</v>
          </cell>
          <cell r="C32">
            <v>2102356</v>
          </cell>
          <cell r="D32">
            <v>0</v>
          </cell>
          <cell r="E32">
            <v>-2102356</v>
          </cell>
        </row>
        <row r="33">
          <cell r="A33">
            <v>322000037</v>
          </cell>
          <cell r="B33" t="str">
            <v>Resultado del Ejercicio 2010</v>
          </cell>
          <cell r="C33">
            <v>0</v>
          </cell>
          <cell r="D33">
            <v>7606166.1</v>
          </cell>
          <cell r="E33">
            <v>7606166.1</v>
          </cell>
        </row>
        <row r="34">
          <cell r="A34">
            <v>322000038</v>
          </cell>
          <cell r="B34" t="str">
            <v>Resultado del Ejercicio 2011</v>
          </cell>
          <cell r="C34">
            <v>0</v>
          </cell>
          <cell r="D34">
            <v>-20628981.56</v>
          </cell>
          <cell r="E34">
            <v>-20628981.56</v>
          </cell>
        </row>
        <row r="35">
          <cell r="A35">
            <v>322000039</v>
          </cell>
          <cell r="B35" t="str">
            <v>Resultado del Ejercicio 2013</v>
          </cell>
          <cell r="C35">
            <v>0</v>
          </cell>
          <cell r="D35">
            <v>18645269.87</v>
          </cell>
          <cell r="E35">
            <v>18645269.87</v>
          </cell>
        </row>
        <row r="36">
          <cell r="A36">
            <v>322000040</v>
          </cell>
          <cell r="B36" t="str">
            <v>Resultado del Ejercicio 2014</v>
          </cell>
          <cell r="C36">
            <v>0</v>
          </cell>
          <cell r="D36">
            <v>-28482369.08</v>
          </cell>
          <cell r="E36">
            <v>-28482369.08</v>
          </cell>
        </row>
        <row r="37">
          <cell r="A37">
            <v>322000041</v>
          </cell>
          <cell r="B37" t="str">
            <v>Resultado del Ejercicio 2005</v>
          </cell>
          <cell r="C37">
            <v>0</v>
          </cell>
          <cell r="D37">
            <v>-58516.36</v>
          </cell>
          <cell r="E37">
            <v>-58516.36</v>
          </cell>
        </row>
        <row r="38">
          <cell r="A38">
            <v>322000042</v>
          </cell>
          <cell r="B38" t="str">
            <v>Resultado del Ejercicio 2006</v>
          </cell>
          <cell r="C38">
            <v>0</v>
          </cell>
          <cell r="D38">
            <v>-87.57</v>
          </cell>
          <cell r="E38">
            <v>-87.57</v>
          </cell>
        </row>
        <row r="39">
          <cell r="A39">
            <v>322000043</v>
          </cell>
          <cell r="B39" t="str">
            <v>Resultado del Ejercicio 2007</v>
          </cell>
          <cell r="C39">
            <v>0</v>
          </cell>
          <cell r="D39">
            <v>140687.04</v>
          </cell>
          <cell r="E39">
            <v>140687.04</v>
          </cell>
        </row>
        <row r="40">
          <cell r="A40">
            <v>322000044</v>
          </cell>
          <cell r="B40" t="str">
            <v>Resultado del Ejercicio 2008</v>
          </cell>
          <cell r="C40">
            <v>0</v>
          </cell>
          <cell r="D40">
            <v>-215250.11</v>
          </cell>
          <cell r="E40">
            <v>-215250.11</v>
          </cell>
        </row>
        <row r="41">
          <cell r="A41">
            <v>322000045</v>
          </cell>
          <cell r="B41" t="str">
            <v>Resultado del Ejercicio 2009</v>
          </cell>
          <cell r="C41">
            <v>0</v>
          </cell>
          <cell r="D41">
            <v>-386958.2</v>
          </cell>
          <cell r="E41">
            <v>-386958.2</v>
          </cell>
        </row>
        <row r="42">
          <cell r="A42">
            <v>322000101</v>
          </cell>
          <cell r="B42" t="str">
            <v>APLIC REM REC MPAL 2008</v>
          </cell>
          <cell r="C42">
            <v>-15437.5</v>
          </cell>
          <cell r="D42">
            <v>-44785.5</v>
          </cell>
          <cell r="E42">
            <v>-29348</v>
          </cell>
        </row>
        <row r="43">
          <cell r="A43">
            <v>322000102</v>
          </cell>
          <cell r="B43" t="str">
            <v>APLIC REM REC MPAL 2009</v>
          </cell>
          <cell r="C43">
            <v>-66477.59</v>
          </cell>
          <cell r="D43">
            <v>-70540.49</v>
          </cell>
          <cell r="E43">
            <v>-4062.9</v>
          </cell>
        </row>
        <row r="44">
          <cell r="A44">
            <v>322000103</v>
          </cell>
          <cell r="B44" t="str">
            <v>APLIC REM INFRA 2007</v>
          </cell>
          <cell r="C44">
            <v>-478.81</v>
          </cell>
          <cell r="D44">
            <v>-213368.34</v>
          </cell>
          <cell r="E44">
            <v>-212889.53</v>
          </cell>
        </row>
        <row r="45">
          <cell r="A45">
            <v>322000104</v>
          </cell>
          <cell r="B45" t="str">
            <v>APLIC REM INFRA 2008</v>
          </cell>
          <cell r="C45">
            <v>-404712.61</v>
          </cell>
          <cell r="D45">
            <v>-597061.09</v>
          </cell>
          <cell r="E45">
            <v>-192348.48</v>
          </cell>
        </row>
        <row r="46">
          <cell r="A46">
            <v>322000106</v>
          </cell>
          <cell r="B46" t="str">
            <v>APLIC REM INFRA 2009</v>
          </cell>
          <cell r="C46">
            <v>-1413695.19</v>
          </cell>
          <cell r="D46">
            <v>-2040981.16</v>
          </cell>
          <cell r="E46">
            <v>-627285.97</v>
          </cell>
        </row>
        <row r="47">
          <cell r="A47">
            <v>322000107</v>
          </cell>
          <cell r="B47" t="str">
            <v>APLIC REM INFRA 2010</v>
          </cell>
          <cell r="C47">
            <v>-12920266.86</v>
          </cell>
          <cell r="D47">
            <v>-12920266.86</v>
          </cell>
          <cell r="E47">
            <v>0</v>
          </cell>
        </row>
        <row r="48">
          <cell r="A48">
            <v>322000108</v>
          </cell>
          <cell r="B48" t="str">
            <v>APLIC REM FORTA 2010</v>
          </cell>
          <cell r="C48">
            <v>-1392681.43</v>
          </cell>
          <cell r="D48">
            <v>-1392681.43</v>
          </cell>
          <cell r="E48">
            <v>0</v>
          </cell>
        </row>
        <row r="49">
          <cell r="A49">
            <v>322000109</v>
          </cell>
          <cell r="B49" t="str">
            <v>APLIC REM REC MPAL 2010</v>
          </cell>
          <cell r="C49">
            <v>-728341.54</v>
          </cell>
          <cell r="D49">
            <v>-728341.54</v>
          </cell>
          <cell r="E49">
            <v>0</v>
          </cell>
        </row>
        <row r="50">
          <cell r="A50">
            <v>322000110</v>
          </cell>
          <cell r="B50" t="str">
            <v>APLIC REM REC MPAL 2011</v>
          </cell>
          <cell r="C50">
            <v>-326905.62</v>
          </cell>
          <cell r="D50">
            <v>-326905.62</v>
          </cell>
          <cell r="E50">
            <v>0</v>
          </cell>
        </row>
        <row r="51">
          <cell r="A51">
            <v>322000111</v>
          </cell>
          <cell r="B51" t="str">
            <v>APLIC REM INFRA 2011</v>
          </cell>
          <cell r="C51">
            <v>-32116749.25</v>
          </cell>
          <cell r="D51">
            <v>-32116749.25</v>
          </cell>
          <cell r="E51">
            <v>0</v>
          </cell>
        </row>
        <row r="52">
          <cell r="A52">
            <v>322000112</v>
          </cell>
          <cell r="B52" t="str">
            <v>APLIC REM FORTA 2012</v>
          </cell>
          <cell r="C52">
            <v>-1468842.13</v>
          </cell>
          <cell r="D52">
            <v>-1468842.13</v>
          </cell>
          <cell r="E52">
            <v>0</v>
          </cell>
        </row>
        <row r="53">
          <cell r="A53">
            <v>322000113</v>
          </cell>
          <cell r="B53" t="str">
            <v>APLIC REM REC MPAL 2012 </v>
          </cell>
          <cell r="C53">
            <v>-3141085.79</v>
          </cell>
          <cell r="D53">
            <v>-3141085.79</v>
          </cell>
          <cell r="E53">
            <v>0</v>
          </cell>
        </row>
        <row r="54">
          <cell r="A54">
            <v>322000114</v>
          </cell>
          <cell r="B54" t="str">
            <v>APLIC REM INFRA 2012 </v>
          </cell>
          <cell r="C54">
            <v>-4056539.47</v>
          </cell>
          <cell r="D54">
            <v>-4056539.47</v>
          </cell>
          <cell r="E54">
            <v>0</v>
          </cell>
        </row>
        <row r="55">
          <cell r="A55">
            <v>322000115</v>
          </cell>
          <cell r="B55" t="str">
            <v>APLIC REM FORTA 2012 </v>
          </cell>
          <cell r="C55">
            <v>-3748283.01</v>
          </cell>
          <cell r="D55">
            <v>-3748283.01</v>
          </cell>
          <cell r="E55">
            <v>0</v>
          </cell>
        </row>
        <row r="56">
          <cell r="A56">
            <v>322000116</v>
          </cell>
          <cell r="B56" t="str">
            <v>APLIC REM CUENTA PUBLICA 2013</v>
          </cell>
          <cell r="C56">
            <v>-8273223.12</v>
          </cell>
          <cell r="D56">
            <v>-8273223.12</v>
          </cell>
          <cell r="E56">
            <v>0</v>
          </cell>
        </row>
        <row r="57">
          <cell r="A57">
            <v>322000117</v>
          </cell>
          <cell r="B57" t="str">
            <v>APLIC REM FONDO I  2013</v>
          </cell>
          <cell r="C57">
            <v>-18206720.2</v>
          </cell>
          <cell r="D57">
            <v>-21604848.23</v>
          </cell>
          <cell r="E57">
            <v>-3398128.03</v>
          </cell>
        </row>
        <row r="58">
          <cell r="A58">
            <v>322000118</v>
          </cell>
          <cell r="B58" t="str">
            <v>APLIC REM FONDO II 2013</v>
          </cell>
          <cell r="C58">
            <v>-2069017.2</v>
          </cell>
          <cell r="D58">
            <v>-2225472.9</v>
          </cell>
          <cell r="E58">
            <v>-156455.7</v>
          </cell>
        </row>
        <row r="59">
          <cell r="A59">
            <v>322000119</v>
          </cell>
          <cell r="B59" t="str">
            <v>APLIC REM RECMPAL 14</v>
          </cell>
          <cell r="C59">
            <v>0</v>
          </cell>
          <cell r="D59">
            <v>-1413380.39</v>
          </cell>
          <cell r="E59">
            <v>-1413380.39</v>
          </cell>
        </row>
        <row r="60">
          <cell r="A60">
            <v>322000120</v>
          </cell>
          <cell r="B60" t="str">
            <v>APLIC REM FON I 14</v>
          </cell>
          <cell r="C60">
            <v>0</v>
          </cell>
          <cell r="D60">
            <v>-2071929.62</v>
          </cell>
          <cell r="E60">
            <v>-2071929.62</v>
          </cell>
        </row>
        <row r="61">
          <cell r="A61">
            <v>322000121</v>
          </cell>
          <cell r="B61" t="str">
            <v>APLIC REM FON II 14</v>
          </cell>
          <cell r="C61">
            <v>0</v>
          </cell>
          <cell r="D61">
            <v>-2664416.98</v>
          </cell>
          <cell r="E61">
            <v>-2664416.98</v>
          </cell>
        </row>
        <row r="62">
          <cell r="A62">
            <v>322000123</v>
          </cell>
          <cell r="B62" t="str">
            <v>APLIC REM CONVEST14</v>
          </cell>
          <cell r="C62">
            <v>0</v>
          </cell>
          <cell r="D62">
            <v>-4155937.07</v>
          </cell>
          <cell r="E62">
            <v>-4155937.07</v>
          </cell>
        </row>
        <row r="63">
          <cell r="A63">
            <v>322000124</v>
          </cell>
          <cell r="B63" t="str">
            <v>APLIC REMBENEF14</v>
          </cell>
          <cell r="C63">
            <v>0</v>
          </cell>
          <cell r="D63">
            <v>-150404.43</v>
          </cell>
          <cell r="E63">
            <v>-150404.43</v>
          </cell>
        </row>
      </sheetData>
      <sheetData sheetId="21">
        <row r="8">
          <cell r="C8">
            <v>5516448.5</v>
          </cell>
        </row>
        <row r="9">
          <cell r="C9">
            <v>7107634.8</v>
          </cell>
        </row>
        <row r="10">
          <cell r="C10">
            <v>6329524.75</v>
          </cell>
        </row>
        <row r="11">
          <cell r="C11">
            <v>16524061.61</v>
          </cell>
        </row>
        <row r="12">
          <cell r="C12">
            <v>1326587.91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C36"/>
  <sheetViews>
    <sheetView zoomScaleSheetLayoutView="100" zoomScalePageLayoutView="0" workbookViewId="0" topLeftCell="A1">
      <selection activeCell="B18" sqref="B18"/>
    </sheetView>
  </sheetViews>
  <sheetFormatPr defaultColWidth="12.8515625" defaultRowHeight="15"/>
  <cols>
    <col min="1" max="1" width="14.7109375" style="2" customWidth="1"/>
    <col min="2" max="2" width="63.7109375" style="2" bestFit="1" customWidth="1"/>
    <col min="3" max="16384" width="12.8515625" style="2" customWidth="1"/>
  </cols>
  <sheetData>
    <row r="1" spans="1:3" ht="34.5" customHeight="1">
      <c r="A1" s="357" t="s">
        <v>210</v>
      </c>
      <c r="B1" s="358"/>
      <c r="C1" s="1"/>
    </row>
    <row r="2" spans="1:2" ht="15" customHeight="1">
      <c r="A2" s="212" t="s">
        <v>207</v>
      </c>
      <c r="B2" s="211" t="s">
        <v>208</v>
      </c>
    </row>
    <row r="3" spans="1:2" ht="11.25">
      <c r="A3" s="217"/>
      <c r="B3" s="221"/>
    </row>
    <row r="4" spans="1:2" ht="11.25">
      <c r="A4" s="218"/>
      <c r="B4" s="222" t="s">
        <v>250</v>
      </c>
    </row>
    <row r="5" spans="1:2" ht="11.25">
      <c r="A5" s="218"/>
      <c r="B5" s="222"/>
    </row>
    <row r="6" spans="1:2" ht="11.25">
      <c r="A6" s="218"/>
      <c r="B6" s="244" t="s">
        <v>0</v>
      </c>
    </row>
    <row r="7" spans="1:2" ht="11.25">
      <c r="A7" s="218" t="s">
        <v>1</v>
      </c>
      <c r="B7" s="223" t="s">
        <v>2</v>
      </c>
    </row>
    <row r="8" spans="1:2" ht="11.25">
      <c r="A8" s="218" t="s">
        <v>3</v>
      </c>
      <c r="B8" s="223" t="s">
        <v>4</v>
      </c>
    </row>
    <row r="9" spans="1:2" ht="11.25">
      <c r="A9" s="218" t="s">
        <v>5</v>
      </c>
      <c r="B9" s="223" t="s">
        <v>6</v>
      </c>
    </row>
    <row r="10" spans="1:2" ht="11.25">
      <c r="A10" s="218" t="s">
        <v>7</v>
      </c>
      <c r="B10" s="223" t="s">
        <v>8</v>
      </c>
    </row>
    <row r="11" spans="1:2" ht="11.25">
      <c r="A11" s="218" t="s">
        <v>9</v>
      </c>
      <c r="B11" s="223" t="s">
        <v>10</v>
      </c>
    </row>
    <row r="12" spans="1:2" ht="11.25">
      <c r="A12" s="218" t="s">
        <v>11</v>
      </c>
      <c r="B12" s="223" t="s">
        <v>12</v>
      </c>
    </row>
    <row r="13" spans="1:2" ht="11.25">
      <c r="A13" s="218" t="s">
        <v>13</v>
      </c>
      <c r="B13" s="223" t="s">
        <v>14</v>
      </c>
    </row>
    <row r="14" spans="1:2" ht="11.25">
      <c r="A14" s="218" t="s">
        <v>15</v>
      </c>
      <c r="B14" s="223" t="s">
        <v>16</v>
      </c>
    </row>
    <row r="15" spans="1:2" ht="11.25">
      <c r="A15" s="218" t="s">
        <v>17</v>
      </c>
      <c r="B15" s="223" t="s">
        <v>18</v>
      </c>
    </row>
    <row r="16" spans="1:2" ht="11.25">
      <c r="A16" s="218" t="s">
        <v>19</v>
      </c>
      <c r="B16" s="223" t="s">
        <v>20</v>
      </c>
    </row>
    <row r="17" spans="1:2" ht="11.25">
      <c r="A17" s="218" t="s">
        <v>21</v>
      </c>
      <c r="B17" s="223" t="s">
        <v>22</v>
      </c>
    </row>
    <row r="18" spans="1:2" ht="11.25">
      <c r="A18" s="218" t="s">
        <v>23</v>
      </c>
      <c r="B18" s="223" t="s">
        <v>24</v>
      </c>
    </row>
    <row r="19" spans="1:2" ht="11.25">
      <c r="A19" s="218" t="s">
        <v>25</v>
      </c>
      <c r="B19" s="223" t="s">
        <v>26</v>
      </c>
    </row>
    <row r="20" spans="1:2" ht="11.25">
      <c r="A20" s="218" t="s">
        <v>27</v>
      </c>
      <c r="B20" s="223" t="s">
        <v>28</v>
      </c>
    </row>
    <row r="21" spans="1:2" ht="11.25">
      <c r="A21" s="218" t="s">
        <v>29</v>
      </c>
      <c r="B21" s="223" t="s">
        <v>30</v>
      </c>
    </row>
    <row r="22" spans="1:2" ht="11.25">
      <c r="A22" s="218" t="s">
        <v>31</v>
      </c>
      <c r="B22" s="223" t="s">
        <v>32</v>
      </c>
    </row>
    <row r="23" spans="1:2" ht="11.25">
      <c r="A23" s="218" t="s">
        <v>33</v>
      </c>
      <c r="B23" s="223" t="s">
        <v>34</v>
      </c>
    </row>
    <row r="24" spans="1:2" ht="11.25">
      <c r="A24" s="218" t="s">
        <v>35</v>
      </c>
      <c r="B24" s="223" t="s">
        <v>36</v>
      </c>
    </row>
    <row r="25" spans="1:2" ht="11.25">
      <c r="A25" s="218" t="s">
        <v>37</v>
      </c>
      <c r="B25" s="223" t="s">
        <v>38</v>
      </c>
    </row>
    <row r="26" spans="1:2" ht="11.25">
      <c r="A26" s="218" t="s">
        <v>39</v>
      </c>
      <c r="B26" s="223" t="s">
        <v>40</v>
      </c>
    </row>
    <row r="27" spans="1:2" ht="11.25">
      <c r="A27" s="218" t="s">
        <v>41</v>
      </c>
      <c r="B27" s="223" t="s">
        <v>42</v>
      </c>
    </row>
    <row r="28" spans="1:2" ht="11.25">
      <c r="A28" s="218"/>
      <c r="B28" s="223"/>
    </row>
    <row r="29" spans="1:2" ht="11.25">
      <c r="A29" s="218"/>
      <c r="B29" s="244"/>
    </row>
    <row r="30" spans="1:2" ht="11.25">
      <c r="A30" s="218" t="s">
        <v>266</v>
      </c>
      <c r="B30" s="223" t="s">
        <v>248</v>
      </c>
    </row>
    <row r="31" spans="1:2" ht="11.25">
      <c r="A31" s="218" t="s">
        <v>267</v>
      </c>
      <c r="B31" s="223" t="s">
        <v>249</v>
      </c>
    </row>
    <row r="32" spans="1:2" ht="11.25">
      <c r="A32" s="218"/>
      <c r="B32" s="223"/>
    </row>
    <row r="33" spans="1:2" ht="11.25">
      <c r="A33" s="218"/>
      <c r="B33" s="222" t="s">
        <v>251</v>
      </c>
    </row>
    <row r="34" spans="1:2" ht="11.25">
      <c r="A34" s="218" t="s">
        <v>263</v>
      </c>
      <c r="B34" s="223" t="s">
        <v>44</v>
      </c>
    </row>
    <row r="35" spans="1:2" ht="11.25">
      <c r="A35" s="218"/>
      <c r="B35" s="223" t="s">
        <v>45</v>
      </c>
    </row>
    <row r="36" spans="1:2" ht="12" thickBot="1">
      <c r="A36" s="219"/>
      <c r="B36" s="220"/>
    </row>
  </sheetData>
  <sheetProtection password="EDBA" sheet="1" formatCells="0" formatColumns="0" formatRows="0" autoFilter="0" pivotTables="0"/>
  <mergeCells count="1">
    <mergeCell ref="A1:B1"/>
  </mergeCells>
  <printOptions horizontalCentered="1"/>
  <pageMargins left="0.11811023622047245" right="0.11811023622047245" top="0.5511811023622047" bottom="0.35433070866141736" header="0.31496062992125984" footer="0.31496062992125984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9" customWidth="1"/>
    <col min="6" max="6" width="17.7109375" style="8" customWidth="1"/>
    <col min="7" max="16384" width="11.421875" style="8" customWidth="1"/>
  </cols>
  <sheetData>
    <row r="1" spans="1:6" ht="11.25" customHeight="1">
      <c r="A1" s="3" t="s">
        <v>46</v>
      </c>
      <c r="B1" s="3"/>
      <c r="C1" s="4"/>
      <c r="D1" s="4"/>
      <c r="E1" s="4"/>
      <c r="F1" s="7"/>
    </row>
    <row r="2" spans="1:5" ht="11.25" customHeight="1">
      <c r="A2" s="3" t="s">
        <v>252</v>
      </c>
      <c r="B2" s="3"/>
      <c r="C2" s="4"/>
      <c r="D2" s="4"/>
      <c r="E2" s="4"/>
    </row>
    <row r="3" ht="11.25" customHeight="1"/>
    <row r="4" ht="11.25">
      <c r="F4" s="12" t="s">
        <v>86</v>
      </c>
    </row>
    <row r="5" spans="1:5" ht="11.25" customHeight="1">
      <c r="A5" s="63" t="s">
        <v>195</v>
      </c>
      <c r="B5" s="63"/>
      <c r="C5" s="64"/>
      <c r="D5" s="64"/>
      <c r="E5" s="64"/>
    </row>
    <row r="6" spans="1:5" s="19" customFormat="1" ht="11.25">
      <c r="A6" s="65"/>
      <c r="B6" s="65"/>
      <c r="C6" s="64"/>
      <c r="D6" s="64"/>
      <c r="E6" s="64"/>
    </row>
    <row r="7" spans="1:6" ht="15" customHeight="1">
      <c r="A7" s="15" t="s">
        <v>49</v>
      </c>
      <c r="B7" s="16" t="s">
        <v>50</v>
      </c>
      <c r="C7" s="59" t="s">
        <v>80</v>
      </c>
      <c r="D7" s="59" t="s">
        <v>81</v>
      </c>
      <c r="E7" s="59" t="s">
        <v>82</v>
      </c>
      <c r="F7" s="60" t="s">
        <v>83</v>
      </c>
    </row>
    <row r="8" spans="1:6" ht="11.25">
      <c r="A8" s="288">
        <v>125105911</v>
      </c>
      <c r="B8" s="50" t="s">
        <v>373</v>
      </c>
      <c r="C8" s="289">
        <v>22040</v>
      </c>
      <c r="D8" s="276">
        <v>22040</v>
      </c>
      <c r="E8" s="186"/>
      <c r="F8" s="143"/>
    </row>
    <row r="9" spans="1:6" ht="11.25">
      <c r="A9" s="183"/>
      <c r="B9" s="183"/>
      <c r="C9" s="141"/>
      <c r="D9" s="186"/>
      <c r="E9" s="186"/>
      <c r="F9" s="143"/>
    </row>
    <row r="10" spans="1:6" ht="11.25">
      <c r="A10" s="183"/>
      <c r="B10" s="183"/>
      <c r="C10" s="141"/>
      <c r="D10" s="186"/>
      <c r="E10" s="186"/>
      <c r="F10" s="143"/>
    </row>
    <row r="11" spans="1:6" ht="11.25">
      <c r="A11" s="183"/>
      <c r="B11" s="183"/>
      <c r="C11" s="141"/>
      <c r="D11" s="186"/>
      <c r="E11" s="186"/>
      <c r="F11" s="143"/>
    </row>
    <row r="12" spans="1:6" ht="11.25">
      <c r="A12" s="183"/>
      <c r="B12" s="183"/>
      <c r="C12" s="141"/>
      <c r="D12" s="186"/>
      <c r="E12" s="186"/>
      <c r="F12" s="143"/>
    </row>
    <row r="13" spans="1:6" ht="11.25">
      <c r="A13" s="180"/>
      <c r="B13" s="180" t="s">
        <v>84</v>
      </c>
      <c r="C13" s="146">
        <f>SUM(C8:C12)</f>
        <v>22040</v>
      </c>
      <c r="D13" s="146">
        <f>SUM(D8:D12)</f>
        <v>22040</v>
      </c>
      <c r="E13" s="146">
        <f>SUM(E8:E12)</f>
        <v>0</v>
      </c>
      <c r="F13" s="180"/>
    </row>
    <row r="14" spans="1:6" ht="11.25">
      <c r="A14" s="166"/>
      <c r="B14" s="166"/>
      <c r="C14" s="174"/>
      <c r="D14" s="174"/>
      <c r="E14" s="174"/>
      <c r="F14" s="166"/>
    </row>
    <row r="15" spans="1:6" ht="11.25">
      <c r="A15" s="166"/>
      <c r="B15" s="166"/>
      <c r="C15" s="174"/>
      <c r="D15" s="174"/>
      <c r="E15" s="174"/>
      <c r="F15" s="166"/>
    </row>
    <row r="16" spans="1:6" ht="11.25" customHeight="1">
      <c r="A16" s="66" t="s">
        <v>277</v>
      </c>
      <c r="B16" s="67"/>
      <c r="C16" s="64"/>
      <c r="D16" s="64"/>
      <c r="E16" s="64"/>
      <c r="F16" s="12" t="s">
        <v>86</v>
      </c>
    </row>
    <row r="17" spans="1:5" ht="11.25">
      <c r="A17" s="68"/>
      <c r="B17" s="68"/>
      <c r="C17" s="69"/>
      <c r="D17" s="69"/>
      <c r="E17" s="69"/>
    </row>
    <row r="18" spans="1:6" ht="15" customHeight="1">
      <c r="A18" s="15" t="s">
        <v>49</v>
      </c>
      <c r="B18" s="16" t="s">
        <v>50</v>
      </c>
      <c r="C18" s="59" t="s">
        <v>80</v>
      </c>
      <c r="D18" s="59" t="s">
        <v>81</v>
      </c>
      <c r="E18" s="59" t="s">
        <v>82</v>
      </c>
      <c r="F18" s="60" t="s">
        <v>83</v>
      </c>
    </row>
    <row r="19" spans="1:6" s="246" customFormat="1" ht="11.25" customHeight="1">
      <c r="A19" s="240">
        <v>126505911</v>
      </c>
      <c r="B19" s="50" t="s">
        <v>374</v>
      </c>
      <c r="C19" s="290">
        <v>-918.33</v>
      </c>
      <c r="D19" s="291">
        <v>-918.33</v>
      </c>
      <c r="E19" s="141"/>
      <c r="F19" s="143"/>
    </row>
    <row r="20" spans="1:6" ht="11.25">
      <c r="A20" s="167"/>
      <c r="B20" s="183"/>
      <c r="C20" s="141"/>
      <c r="D20" s="141"/>
      <c r="E20" s="141"/>
      <c r="F20" s="143"/>
    </row>
    <row r="21" spans="1:6" ht="11.25">
      <c r="A21" s="180"/>
      <c r="B21" s="180" t="s">
        <v>84</v>
      </c>
      <c r="C21" s="146">
        <f>SUM(C20:C20)</f>
        <v>0</v>
      </c>
      <c r="D21" s="146">
        <f>SUM(D20:D20)</f>
        <v>0</v>
      </c>
      <c r="E21" s="146">
        <f>SUM(E20:E20)</f>
        <v>0</v>
      </c>
      <c r="F21" s="180"/>
    </row>
    <row r="22" spans="1:6" ht="11.25">
      <c r="A22" s="166"/>
      <c r="B22" s="166"/>
      <c r="C22" s="174"/>
      <c r="D22" s="174"/>
      <c r="E22" s="174"/>
      <c r="F22" s="166"/>
    </row>
    <row r="23" spans="1:6" ht="11.25">
      <c r="A23" s="166"/>
      <c r="B23" s="166"/>
      <c r="C23" s="174"/>
      <c r="D23" s="174"/>
      <c r="E23" s="174"/>
      <c r="F23" s="166"/>
    </row>
    <row r="24" spans="1:6" ht="11.25" customHeight="1">
      <c r="A24" s="67" t="s">
        <v>203</v>
      </c>
      <c r="B24" s="166"/>
      <c r="C24" s="70"/>
      <c r="D24" s="70"/>
      <c r="E24" s="54"/>
      <c r="F24" s="55" t="s">
        <v>87</v>
      </c>
    </row>
    <row r="25" spans="1:3" ht="11.25">
      <c r="A25" s="46"/>
      <c r="B25" s="46"/>
      <c r="C25" s="22"/>
    </row>
    <row r="26" spans="1:6" ht="15" customHeight="1">
      <c r="A26" s="15" t="s">
        <v>49</v>
      </c>
      <c r="B26" s="16" t="s">
        <v>50</v>
      </c>
      <c r="C26" s="59" t="s">
        <v>80</v>
      </c>
      <c r="D26" s="59" t="s">
        <v>81</v>
      </c>
      <c r="E26" s="59" t="s">
        <v>82</v>
      </c>
      <c r="F26" s="60" t="s">
        <v>83</v>
      </c>
    </row>
    <row r="27" spans="1:6" ht="11.25">
      <c r="A27" s="183"/>
      <c r="B27" s="183"/>
      <c r="C27" s="141"/>
      <c r="D27" s="186"/>
      <c r="E27" s="186"/>
      <c r="F27" s="143"/>
    </row>
    <row r="28" spans="1:6" ht="11.25">
      <c r="A28" s="183"/>
      <c r="B28" s="183"/>
      <c r="C28" s="141"/>
      <c r="D28" s="186"/>
      <c r="E28" s="186"/>
      <c r="F28" s="143"/>
    </row>
    <row r="29" spans="1:6" ht="11.25">
      <c r="A29" s="183"/>
      <c r="B29" s="183"/>
      <c r="C29" s="141"/>
      <c r="D29" s="186"/>
      <c r="E29" s="186"/>
      <c r="F29" s="143"/>
    </row>
    <row r="30" spans="1:6" ht="11.25">
      <c r="A30" s="183"/>
      <c r="B30" s="183"/>
      <c r="C30" s="141"/>
      <c r="D30" s="186"/>
      <c r="E30" s="186"/>
      <c r="F30" s="143"/>
    </row>
    <row r="31" spans="1:6" ht="11.25">
      <c r="A31" s="183"/>
      <c r="B31" s="183"/>
      <c r="C31" s="141"/>
      <c r="D31" s="186"/>
      <c r="E31" s="186"/>
      <c r="F31" s="143"/>
    </row>
    <row r="32" spans="1:6" ht="11.25">
      <c r="A32" s="183"/>
      <c r="B32" s="183"/>
      <c r="C32" s="141"/>
      <c r="D32" s="186"/>
      <c r="E32" s="186"/>
      <c r="F32" s="143"/>
    </row>
    <row r="33" spans="1:6" ht="11.25">
      <c r="A33" s="187"/>
      <c r="B33" s="187" t="s">
        <v>84</v>
      </c>
      <c r="C33" s="188">
        <f>SUM(C27:C27)</f>
        <v>0</v>
      </c>
      <c r="D33" s="188">
        <f>SUM(D27:D27)</f>
        <v>0</v>
      </c>
      <c r="E33" s="188">
        <f>SUM(E27:E27)</f>
        <v>0</v>
      </c>
      <c r="F33" s="188"/>
    </row>
    <row r="34" spans="1:6" ht="11.25">
      <c r="A34" s="153"/>
      <c r="B34" s="154"/>
      <c r="C34" s="155"/>
      <c r="D34" s="155"/>
      <c r="E34" s="155"/>
      <c r="F34" s="154"/>
    </row>
  </sheetData>
  <sheetProtection/>
  <dataValidations count="6">
    <dataValidation allowBlank="1" showInputMessage="1" showErrorMessage="1" prompt="Corresponde al nombre o descripción de la cuenta de acuerdo al Plan de Cuentas emitido por el CONAC." sqref="B7 B26 B18"/>
    <dataValidation allowBlank="1" showInputMessage="1" showErrorMessage="1" prompt="Corresponde al número de la cuenta de acuerdo al Plan de Cuentas emitido por el CONAC (DOF 22/11/2010)." sqref="A7 A26 A18"/>
    <dataValidation allowBlank="1" showInputMessage="1" showErrorMessage="1" prompt="Saldo al 31 de diciembre del año anterior a la cuenta pública que se presenta." sqref="C7 C26 C18"/>
    <dataValidation allowBlank="1" showInputMessage="1" showErrorMessage="1" prompt="Diferencia entre el saldo final y el inicial presentados." sqref="E7 E26 E18"/>
    <dataValidation allowBlank="1" showInputMessage="1" showErrorMessage="1" prompt="Importe final del periodo que corresponde la cuenta pública presentada (mensual:  enero, febrero, marzo, etc.; trimestral: 1er, 2do, 3ro. o 4to.)." sqref="D7 D26 D18"/>
    <dataValidation allowBlank="1" showInputMessage="1" showErrorMessage="1" prompt="Indicar el medio como se está amortizando el intangible, por tiempo, por uso." sqref="F7 F26 F18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"/>
  <sheetViews>
    <sheetView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0.7109375" style="71" customWidth="1"/>
    <col min="2" max="7" width="11.421875" style="71" customWidth="1"/>
    <col min="8" max="8" width="17.7109375" style="71" customWidth="1"/>
    <col min="9" max="16384" width="11.421875" style="71" customWidth="1"/>
  </cols>
  <sheetData>
    <row r="1" spans="1:8" ht="11.25">
      <c r="A1" s="3" t="s">
        <v>46</v>
      </c>
      <c r="B1" s="3"/>
      <c r="C1" s="3"/>
      <c r="D1" s="3"/>
      <c r="E1" s="3"/>
      <c r="F1" s="3"/>
      <c r="G1" s="3"/>
      <c r="H1" s="7"/>
    </row>
    <row r="2" spans="1:8" ht="11.25">
      <c r="A2" s="3" t="s">
        <v>252</v>
      </c>
      <c r="B2" s="3"/>
      <c r="C2" s="3"/>
      <c r="D2" s="3"/>
      <c r="E2" s="3"/>
      <c r="F2" s="3"/>
      <c r="G2" s="3"/>
      <c r="H2" s="8"/>
    </row>
    <row r="3" spans="1:8" ht="11.25">
      <c r="A3" s="3"/>
      <c r="B3" s="3"/>
      <c r="C3" s="3"/>
      <c r="D3" s="3"/>
      <c r="E3" s="3"/>
      <c r="F3" s="3"/>
      <c r="G3" s="3"/>
      <c r="H3" s="8"/>
    </row>
    <row r="4" spans="1:8" ht="11.25" customHeight="1">
      <c r="A4" s="8"/>
      <c r="B4" s="8"/>
      <c r="C4" s="8"/>
      <c r="D4" s="8"/>
      <c r="E4" s="8"/>
      <c r="F4" s="8"/>
      <c r="G4" s="3"/>
      <c r="H4" s="268"/>
    </row>
    <row r="5" spans="1:8" ht="11.25" customHeight="1">
      <c r="A5" s="72" t="s">
        <v>89</v>
      </c>
      <c r="B5" s="73"/>
      <c r="C5" s="268"/>
      <c r="D5" s="268"/>
      <c r="E5" s="65"/>
      <c r="F5" s="65"/>
      <c r="G5" s="65"/>
      <c r="H5" s="267" t="s">
        <v>88</v>
      </c>
    </row>
    <row r="6" spans="10:17" ht="11.25">
      <c r="J6" s="360"/>
      <c r="K6" s="360"/>
      <c r="L6" s="360"/>
      <c r="M6" s="360"/>
      <c r="N6" s="360"/>
      <c r="O6" s="360"/>
      <c r="P6" s="360"/>
      <c r="Q6" s="360"/>
    </row>
    <row r="7" ht="11.25">
      <c r="A7" s="3" t="s">
        <v>90</v>
      </c>
    </row>
    <row r="8" spans="1:8" ht="52.5" customHeight="1">
      <c r="A8" s="361" t="s">
        <v>91</v>
      </c>
      <c r="B8" s="361"/>
      <c r="C8" s="361"/>
      <c r="D8" s="361"/>
      <c r="E8" s="361"/>
      <c r="F8" s="361"/>
      <c r="G8" s="361"/>
      <c r="H8" s="361"/>
    </row>
  </sheetData>
  <sheetProtection/>
  <mergeCells count="2">
    <mergeCell ref="J6:Q6"/>
    <mergeCell ref="A8:H8"/>
  </mergeCells>
  <printOptions/>
  <pageMargins left="0.7" right="0.7" top="0.75" bottom="0.75" header="0.3" footer="0.3"/>
  <pageSetup horizontalDpi="600" verticalDpi="600" orientation="portrait" scale="98" r:id="rId1"/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SheetLayoutView="100" zoomScalePageLayoutView="0" workbookViewId="0" topLeftCell="A1">
      <selection activeCell="A7" sqref="A7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1875" style="8" customWidth="1"/>
  </cols>
  <sheetData>
    <row r="1" spans="1:4" ht="11.25">
      <c r="A1" s="74" t="s">
        <v>46</v>
      </c>
      <c r="B1" s="74"/>
      <c r="C1" s="6"/>
      <c r="D1" s="7"/>
    </row>
    <row r="2" spans="1:3" ht="11.25">
      <c r="A2" s="74" t="s">
        <v>252</v>
      </c>
      <c r="B2" s="74"/>
      <c r="C2" s="6"/>
    </row>
    <row r="3" spans="1:4" ht="11.25">
      <c r="A3" s="43"/>
      <c r="B3" s="43"/>
      <c r="C3" s="75"/>
      <c r="D3" s="43"/>
    </row>
    <row r="4" spans="1:4" ht="11.25">
      <c r="A4" s="43"/>
      <c r="B4" s="43"/>
      <c r="C4" s="75"/>
      <c r="D4" s="43"/>
    </row>
    <row r="5" spans="1:4" s="36" customFormat="1" ht="11.25" customHeight="1">
      <c r="A5" s="362" t="s">
        <v>196</v>
      </c>
      <c r="B5" s="363"/>
      <c r="C5" s="76"/>
      <c r="D5" s="77" t="s">
        <v>92</v>
      </c>
    </row>
    <row r="6" spans="1:4" ht="11.25">
      <c r="A6" s="78"/>
      <c r="B6" s="78"/>
      <c r="C6" s="79"/>
      <c r="D6" s="78"/>
    </row>
    <row r="7" spans="1:4" ht="15" customHeight="1">
      <c r="A7" s="15" t="s">
        <v>49</v>
      </c>
      <c r="B7" s="16" t="s">
        <v>50</v>
      </c>
      <c r="C7" s="17" t="s">
        <v>51</v>
      </c>
      <c r="D7" s="53" t="s">
        <v>64</v>
      </c>
    </row>
    <row r="8" spans="1:4" ht="11.25">
      <c r="A8" s="184"/>
      <c r="B8" s="184"/>
      <c r="C8" s="174"/>
      <c r="D8" s="189"/>
    </row>
    <row r="9" spans="1:4" ht="11.25">
      <c r="A9" s="184"/>
      <c r="B9" s="184"/>
      <c r="C9" s="190"/>
      <c r="D9" s="189"/>
    </row>
    <row r="10" spans="1:4" ht="11.25">
      <c r="A10" s="184"/>
      <c r="B10" s="184"/>
      <c r="C10" s="190"/>
      <c r="D10" s="191"/>
    </row>
    <row r="11" spans="1:4" ht="11.25">
      <c r="A11" s="157"/>
      <c r="B11" s="157" t="s">
        <v>55</v>
      </c>
      <c r="C11" s="150">
        <f>SUM(C8:C10)</f>
        <v>0</v>
      </c>
      <c r="D11" s="192"/>
    </row>
  </sheetData>
  <sheetProtection/>
  <mergeCells count="1">
    <mergeCell ref="A5:B5"/>
  </mergeCells>
  <dataValidations count="4">
    <dataValidation allowBlank="1" showInputMessage="1" showErrorMessage="1" prompt="Características cualitativas significativas que les impacten financieramente." sqref="D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6"/>
  <sheetViews>
    <sheetView zoomScaleSheetLayoutView="100" zoomScalePageLayoutView="0" workbookViewId="0" topLeftCell="B63">
      <selection activeCell="B84" sqref="B84"/>
    </sheetView>
  </sheetViews>
  <sheetFormatPr defaultColWidth="13.7109375" defaultRowHeight="15"/>
  <cols>
    <col min="1" max="1" width="20.7109375" style="8" customWidth="1"/>
    <col min="2" max="2" width="50.7109375" style="8" customWidth="1"/>
    <col min="3" max="7" width="17.7109375" style="9" customWidth="1"/>
    <col min="8" max="8" width="17.7109375" style="8" customWidth="1"/>
    <col min="9" max="16384" width="13.7109375" style="8" customWidth="1"/>
  </cols>
  <sheetData>
    <row r="1" spans="1:8" ht="11.25" customHeight="1">
      <c r="A1" s="3" t="s">
        <v>46</v>
      </c>
      <c r="B1" s="3"/>
      <c r="C1" s="4"/>
      <c r="D1" s="4"/>
      <c r="E1" s="4"/>
      <c r="F1" s="4"/>
      <c r="G1" s="4"/>
      <c r="H1" s="7"/>
    </row>
    <row r="2" spans="1:8" ht="11.25">
      <c r="A2" s="3" t="s">
        <v>252</v>
      </c>
      <c r="B2" s="3"/>
      <c r="C2" s="4"/>
      <c r="D2" s="4"/>
      <c r="E2" s="4"/>
      <c r="F2" s="4"/>
      <c r="G2" s="4"/>
      <c r="H2" s="9"/>
    </row>
    <row r="3" ht="11.25">
      <c r="H3" s="9"/>
    </row>
    <row r="4" ht="11.25">
      <c r="H4" s="9"/>
    </row>
    <row r="5" spans="1:8" ht="11.25" customHeight="1">
      <c r="A5" s="10" t="s">
        <v>375</v>
      </c>
      <c r="B5" s="317"/>
      <c r="C5" s="81"/>
      <c r="D5" s="81"/>
      <c r="E5" s="81"/>
      <c r="F5" s="81"/>
      <c r="G5" s="81"/>
      <c r="H5" s="82" t="s">
        <v>93</v>
      </c>
    </row>
    <row r="6" spans="1:8" ht="11.25">
      <c r="A6" s="359"/>
      <c r="B6" s="364"/>
      <c r="H6" s="316"/>
    </row>
    <row r="7" spans="1:8" ht="15" customHeight="1">
      <c r="A7" s="15" t="s">
        <v>49</v>
      </c>
      <c r="B7" s="16" t="s">
        <v>50</v>
      </c>
      <c r="C7" s="41" t="s">
        <v>51</v>
      </c>
      <c r="D7" s="41" t="s">
        <v>60</v>
      </c>
      <c r="E7" s="41" t="s">
        <v>61</v>
      </c>
      <c r="F7" s="41" t="s">
        <v>62</v>
      </c>
      <c r="G7" s="42" t="s">
        <v>63</v>
      </c>
      <c r="H7" s="16" t="s">
        <v>64</v>
      </c>
    </row>
    <row r="8" spans="1:8" ht="11.25">
      <c r="A8" s="240">
        <v>211200001</v>
      </c>
      <c r="B8" s="50" t="s">
        <v>710</v>
      </c>
      <c r="C8" s="233">
        <v>-629585.67</v>
      </c>
      <c r="D8" s="233">
        <v>0</v>
      </c>
      <c r="E8" s="233">
        <v>0</v>
      </c>
      <c r="F8" s="233">
        <v>0</v>
      </c>
      <c r="G8" s="233">
        <v>-629585.67</v>
      </c>
      <c r="H8" s="193"/>
    </row>
    <row r="9" spans="1:8" ht="11.25">
      <c r="A9" s="180"/>
      <c r="B9" s="180" t="s">
        <v>55</v>
      </c>
      <c r="C9" s="199">
        <f>SUM(C8:C8)</f>
        <v>-629585.67</v>
      </c>
      <c r="D9" s="199">
        <f>SUM(D8:D8)</f>
        <v>0</v>
      </c>
      <c r="E9" s="199">
        <f>SUM(E8:E8)</f>
        <v>0</v>
      </c>
      <c r="F9" s="199">
        <f>SUM(F8:F8)</f>
        <v>0</v>
      </c>
      <c r="G9" s="199">
        <f>SUM(G8:G8)</f>
        <v>-629585.67</v>
      </c>
      <c r="H9" s="199"/>
    </row>
    <row r="10" spans="1:8" ht="11.25">
      <c r="A10" s="343"/>
      <c r="B10" s="343"/>
      <c r="H10" s="343"/>
    </row>
    <row r="11" spans="1:8" ht="11.25">
      <c r="A11" s="10" t="s">
        <v>376</v>
      </c>
      <c r="B11" s="344"/>
      <c r="C11" s="81"/>
      <c r="D11" s="81"/>
      <c r="E11" s="81"/>
      <c r="F11" s="81"/>
      <c r="G11" s="81"/>
      <c r="H11" s="82" t="s">
        <v>93</v>
      </c>
    </row>
    <row r="12" spans="1:8" ht="11.25">
      <c r="A12" s="359"/>
      <c r="B12" s="364"/>
      <c r="H12" s="343"/>
    </row>
    <row r="13" spans="1:8" ht="11.25">
      <c r="A13" s="15" t="s">
        <v>49</v>
      </c>
      <c r="B13" s="16" t="s">
        <v>50</v>
      </c>
      <c r="C13" s="41" t="s">
        <v>51</v>
      </c>
      <c r="D13" s="41" t="s">
        <v>60</v>
      </c>
      <c r="E13" s="41" t="s">
        <v>61</v>
      </c>
      <c r="F13" s="41" t="s">
        <v>62</v>
      </c>
      <c r="G13" s="42" t="s">
        <v>63</v>
      </c>
      <c r="H13" s="16" t="s">
        <v>64</v>
      </c>
    </row>
    <row r="14" spans="1:8" ht="11.25">
      <c r="A14" s="286">
        <v>211300001</v>
      </c>
      <c r="B14" s="355" t="s">
        <v>674</v>
      </c>
      <c r="C14" s="356">
        <v>-96104.38</v>
      </c>
      <c r="D14" s="356">
        <v>-96104.38</v>
      </c>
      <c r="E14" s="356">
        <v>0</v>
      </c>
      <c r="F14" s="356">
        <v>0</v>
      </c>
      <c r="G14" s="356">
        <v>0</v>
      </c>
      <c r="H14" s="193"/>
    </row>
    <row r="15" spans="1:8" s="346" customFormat="1" ht="11.25">
      <c r="A15" s="286">
        <v>211300001</v>
      </c>
      <c r="B15" s="355" t="s">
        <v>325</v>
      </c>
      <c r="C15" s="356">
        <v>-241490.11</v>
      </c>
      <c r="D15" s="356">
        <v>-241490.11</v>
      </c>
      <c r="E15" s="356">
        <v>0</v>
      </c>
      <c r="F15" s="356">
        <v>0</v>
      </c>
      <c r="G15" s="356">
        <v>0</v>
      </c>
      <c r="H15" s="193"/>
    </row>
    <row r="16" spans="1:8" s="353" customFormat="1" ht="11.25">
      <c r="A16" s="286">
        <v>211300001</v>
      </c>
      <c r="B16" s="355" t="s">
        <v>709</v>
      </c>
      <c r="C16" s="356">
        <v>-141429.68</v>
      </c>
      <c r="D16" s="356">
        <v>-141429.68</v>
      </c>
      <c r="E16" s="356">
        <v>0</v>
      </c>
      <c r="F16" s="356">
        <v>0</v>
      </c>
      <c r="G16" s="356">
        <v>0</v>
      </c>
      <c r="H16" s="193"/>
    </row>
    <row r="17" spans="1:8" s="353" customFormat="1" ht="11.25">
      <c r="A17" s="286">
        <v>211300001</v>
      </c>
      <c r="B17" s="355" t="s">
        <v>326</v>
      </c>
      <c r="C17" s="356">
        <v>-42920</v>
      </c>
      <c r="D17" s="356">
        <v>-42920</v>
      </c>
      <c r="E17" s="356">
        <v>0</v>
      </c>
      <c r="F17" s="356">
        <v>0</v>
      </c>
      <c r="G17" s="356">
        <v>0</v>
      </c>
      <c r="H17" s="193"/>
    </row>
    <row r="18" spans="1:8" s="353" customFormat="1" ht="11.25">
      <c r="A18" s="286">
        <v>211300001</v>
      </c>
      <c r="B18" s="355" t="s">
        <v>724</v>
      </c>
      <c r="C18" s="356">
        <v>-318480.36</v>
      </c>
      <c r="D18" s="356">
        <v>-318480.36</v>
      </c>
      <c r="E18" s="356">
        <v>0</v>
      </c>
      <c r="F18" s="356">
        <v>0</v>
      </c>
      <c r="G18" s="356">
        <v>0</v>
      </c>
      <c r="H18" s="193"/>
    </row>
    <row r="19" spans="1:8" s="353" customFormat="1" ht="11.25">
      <c r="A19" s="286">
        <v>211300001</v>
      </c>
      <c r="B19" s="355" t="s">
        <v>327</v>
      </c>
      <c r="C19" s="356">
        <v>-271478.02</v>
      </c>
      <c r="D19" s="356">
        <v>-271478.02</v>
      </c>
      <c r="E19" s="356">
        <v>0</v>
      </c>
      <c r="F19" s="356">
        <v>0</v>
      </c>
      <c r="G19" s="356">
        <v>0</v>
      </c>
      <c r="H19" s="193"/>
    </row>
    <row r="20" spans="1:8" s="353" customFormat="1" ht="11.25">
      <c r="A20" s="286">
        <v>211300001</v>
      </c>
      <c r="B20" s="355" t="s">
        <v>711</v>
      </c>
      <c r="C20" s="356">
        <v>-426376.64</v>
      </c>
      <c r="D20" s="356">
        <v>-426376.64</v>
      </c>
      <c r="E20" s="356">
        <v>0</v>
      </c>
      <c r="F20" s="356">
        <v>0</v>
      </c>
      <c r="G20" s="356">
        <v>0</v>
      </c>
      <c r="H20" s="193"/>
    </row>
    <row r="21" spans="1:8" s="353" customFormat="1" ht="11.25">
      <c r="A21" s="286">
        <v>211300001</v>
      </c>
      <c r="B21" s="355" t="s">
        <v>332</v>
      </c>
      <c r="C21" s="356">
        <v>-53959.05</v>
      </c>
      <c r="D21" s="356">
        <v>-53959.05</v>
      </c>
      <c r="E21" s="356">
        <v>0</v>
      </c>
      <c r="F21" s="356">
        <v>0</v>
      </c>
      <c r="G21" s="356">
        <v>0</v>
      </c>
      <c r="H21" s="193"/>
    </row>
    <row r="22" spans="1:8" s="353" customFormat="1" ht="11.25">
      <c r="A22" s="286">
        <v>211300001</v>
      </c>
      <c r="B22" s="355" t="s">
        <v>694</v>
      </c>
      <c r="C22" s="356">
        <v>-236134.64</v>
      </c>
      <c r="D22" s="356">
        <v>-236134.64</v>
      </c>
      <c r="E22" s="356">
        <v>0</v>
      </c>
      <c r="F22" s="356">
        <v>0</v>
      </c>
      <c r="G22" s="356">
        <v>0</v>
      </c>
      <c r="H22" s="193"/>
    </row>
    <row r="23" spans="1:8" s="353" customFormat="1" ht="11.25">
      <c r="A23" s="286">
        <v>211300001</v>
      </c>
      <c r="B23" s="355" t="s">
        <v>713</v>
      </c>
      <c r="C23" s="356">
        <v>-156716</v>
      </c>
      <c r="D23" s="356">
        <v>-156716</v>
      </c>
      <c r="E23" s="356">
        <v>0</v>
      </c>
      <c r="F23" s="356">
        <v>0</v>
      </c>
      <c r="G23" s="356">
        <v>0</v>
      </c>
      <c r="H23" s="193"/>
    </row>
    <row r="24" spans="1:8" ht="11.25">
      <c r="A24" s="286">
        <v>211300146</v>
      </c>
      <c r="B24" s="50" t="s">
        <v>725</v>
      </c>
      <c r="C24" s="9">
        <v>-584966.01</v>
      </c>
      <c r="D24" s="9">
        <v>-584966.01</v>
      </c>
      <c r="E24" s="233">
        <v>0</v>
      </c>
      <c r="F24" s="233">
        <v>0</v>
      </c>
      <c r="G24" s="233">
        <v>0</v>
      </c>
      <c r="H24" s="193"/>
    </row>
    <row r="25" spans="1:8" ht="11.25">
      <c r="A25" s="180"/>
      <c r="B25" s="180" t="s">
        <v>55</v>
      </c>
      <c r="C25" s="199">
        <f>SUM(C14:C24)</f>
        <v>-2570054.8899999997</v>
      </c>
      <c r="D25" s="199">
        <f>SUM(D14:D24)</f>
        <v>-2570054.8899999997</v>
      </c>
      <c r="E25" s="199">
        <f>SUM(E14:E24)</f>
        <v>0</v>
      </c>
      <c r="F25" s="199">
        <f>SUM(F14:F24)</f>
        <v>0</v>
      </c>
      <c r="G25" s="199">
        <f>SUM(G14:G24)</f>
        <v>0</v>
      </c>
      <c r="H25" s="199"/>
    </row>
    <row r="26" spans="1:8" ht="11.25">
      <c r="A26" s="343"/>
      <c r="B26" s="343"/>
      <c r="H26" s="343"/>
    </row>
    <row r="27" spans="1:8" ht="11.25">
      <c r="A27" s="10" t="s">
        <v>377</v>
      </c>
      <c r="B27" s="344"/>
      <c r="C27" s="81"/>
      <c r="D27" s="81"/>
      <c r="E27" s="81"/>
      <c r="F27" s="81"/>
      <c r="G27" s="81"/>
      <c r="H27" s="82" t="s">
        <v>93</v>
      </c>
    </row>
    <row r="28" spans="1:8" ht="11.25">
      <c r="A28" s="359"/>
      <c r="B28" s="364"/>
      <c r="H28" s="343"/>
    </row>
    <row r="29" spans="1:8" ht="11.25">
      <c r="A29" s="15" t="s">
        <v>49</v>
      </c>
      <c r="B29" s="16" t="s">
        <v>50</v>
      </c>
      <c r="C29" s="41" t="s">
        <v>51</v>
      </c>
      <c r="D29" s="41" t="s">
        <v>60</v>
      </c>
      <c r="E29" s="41" t="s">
        <v>61</v>
      </c>
      <c r="F29" s="41" t="s">
        <v>62</v>
      </c>
      <c r="G29" s="42" t="s">
        <v>63</v>
      </c>
      <c r="H29" s="16" t="s">
        <v>64</v>
      </c>
    </row>
    <row r="30" spans="1:8" ht="11.25">
      <c r="A30" s="240">
        <v>211700002</v>
      </c>
      <c r="B30" s="50" t="s">
        <v>378</v>
      </c>
      <c r="C30" s="233">
        <v>-128740.36</v>
      </c>
      <c r="D30" s="141"/>
      <c r="E30" s="141"/>
      <c r="F30" s="141"/>
      <c r="G30" s="141"/>
      <c r="H30" s="193"/>
    </row>
    <row r="31" spans="1:8" ht="11.25">
      <c r="A31" s="240">
        <v>211700003</v>
      </c>
      <c r="B31" s="50" t="s">
        <v>379</v>
      </c>
      <c r="C31" s="233">
        <v>-116886.03</v>
      </c>
      <c r="D31" s="141"/>
      <c r="E31" s="141"/>
      <c r="F31" s="141"/>
      <c r="G31" s="141"/>
      <c r="H31" s="193"/>
    </row>
    <row r="32" spans="1:8" ht="11.25">
      <c r="A32" s="240">
        <v>211700004</v>
      </c>
      <c r="B32" s="50" t="s">
        <v>380</v>
      </c>
      <c r="C32" s="233">
        <v>-99511.54</v>
      </c>
      <c r="D32" s="141"/>
      <c r="E32" s="141"/>
      <c r="F32" s="141"/>
      <c r="G32" s="141"/>
      <c r="H32" s="193"/>
    </row>
    <row r="33" spans="1:8" ht="11.25">
      <c r="A33" s="240">
        <v>211700005</v>
      </c>
      <c r="B33" s="50" t="s">
        <v>381</v>
      </c>
      <c r="C33" s="233">
        <v>-7156.48</v>
      </c>
      <c r="D33" s="141"/>
      <c r="E33" s="141"/>
      <c r="F33" s="141"/>
      <c r="G33" s="141"/>
      <c r="H33" s="193"/>
    </row>
    <row r="34" spans="1:8" ht="11.25">
      <c r="A34" s="240">
        <v>211700006</v>
      </c>
      <c r="B34" s="50" t="s">
        <v>382</v>
      </c>
      <c r="C34" s="233">
        <v>-112094.37</v>
      </c>
      <c r="D34" s="141"/>
      <c r="E34" s="141"/>
      <c r="F34" s="141"/>
      <c r="G34" s="141"/>
      <c r="H34" s="193"/>
    </row>
    <row r="35" spans="1:8" ht="11.25">
      <c r="A35" s="240">
        <v>211700007</v>
      </c>
      <c r="B35" s="50" t="s">
        <v>383</v>
      </c>
      <c r="C35" s="50">
        <v>-340.97</v>
      </c>
      <c r="D35" s="141"/>
      <c r="E35" s="141"/>
      <c r="F35" s="141"/>
      <c r="G35" s="141"/>
      <c r="H35" s="193"/>
    </row>
    <row r="36" spans="1:8" ht="11.25">
      <c r="A36" s="240">
        <v>211700008</v>
      </c>
      <c r="B36" s="50" t="s">
        <v>384</v>
      </c>
      <c r="C36" s="233">
        <v>-8118.01</v>
      </c>
      <c r="D36" s="141"/>
      <c r="E36" s="141"/>
      <c r="F36" s="141"/>
      <c r="G36" s="141"/>
      <c r="H36" s="193"/>
    </row>
    <row r="37" spans="1:8" ht="11.25">
      <c r="A37" s="240">
        <v>211700009</v>
      </c>
      <c r="B37" s="50" t="s">
        <v>385</v>
      </c>
      <c r="C37" s="233">
        <v>-1388.54</v>
      </c>
      <c r="D37" s="141"/>
      <c r="E37" s="141"/>
      <c r="F37" s="141"/>
      <c r="G37" s="141"/>
      <c r="H37" s="193"/>
    </row>
    <row r="38" spans="1:8" ht="11.25">
      <c r="A38" s="240">
        <v>211700011</v>
      </c>
      <c r="B38" s="50" t="s">
        <v>386</v>
      </c>
      <c r="C38" s="233">
        <v>-63204.88</v>
      </c>
      <c r="D38" s="141"/>
      <c r="E38" s="141"/>
      <c r="F38" s="141"/>
      <c r="G38" s="141"/>
      <c r="H38" s="193"/>
    </row>
    <row r="39" spans="1:8" ht="11.25">
      <c r="A39" s="240">
        <v>211700012</v>
      </c>
      <c r="B39" s="50" t="s">
        <v>387</v>
      </c>
      <c r="C39" s="233">
        <v>9827.79</v>
      </c>
      <c r="D39" s="141"/>
      <c r="E39" s="141"/>
      <c r="F39" s="141"/>
      <c r="G39" s="141"/>
      <c r="H39" s="193"/>
    </row>
    <row r="40" spans="1:8" ht="11.25">
      <c r="A40" s="240">
        <v>211700013</v>
      </c>
      <c r="B40" s="50" t="s">
        <v>388</v>
      </c>
      <c r="C40" s="233">
        <v>-11066.57</v>
      </c>
      <c r="D40" s="141"/>
      <c r="E40" s="141"/>
      <c r="F40" s="141"/>
      <c r="G40" s="141"/>
      <c r="H40" s="193"/>
    </row>
    <row r="41" spans="1:8" ht="11.25">
      <c r="A41" s="240">
        <v>211700015</v>
      </c>
      <c r="B41" s="50" t="s">
        <v>389</v>
      </c>
      <c r="C41" s="50">
        <v>-841.12</v>
      </c>
      <c r="D41" s="141"/>
      <c r="E41" s="141"/>
      <c r="F41" s="141"/>
      <c r="G41" s="141"/>
      <c r="H41" s="193"/>
    </row>
    <row r="42" spans="1:8" ht="11.25">
      <c r="A42" s="240">
        <v>211700016</v>
      </c>
      <c r="B42" s="50" t="s">
        <v>390</v>
      </c>
      <c r="C42" s="50">
        <v>710.88</v>
      </c>
      <c r="D42" s="141"/>
      <c r="E42" s="141"/>
      <c r="F42" s="141"/>
      <c r="G42" s="141"/>
      <c r="H42" s="193"/>
    </row>
    <row r="43" spans="1:8" ht="11.25">
      <c r="A43" s="240">
        <v>211700017</v>
      </c>
      <c r="B43" s="50" t="s">
        <v>391</v>
      </c>
      <c r="C43" s="233">
        <v>-5037.22</v>
      </c>
      <c r="D43" s="141"/>
      <c r="E43" s="141"/>
      <c r="F43" s="141"/>
      <c r="G43" s="141"/>
      <c r="H43" s="193"/>
    </row>
    <row r="44" spans="1:8" ht="11.25">
      <c r="A44" s="240">
        <v>211700018</v>
      </c>
      <c r="B44" s="50" t="s">
        <v>392</v>
      </c>
      <c r="C44" s="233">
        <v>-7680.56</v>
      </c>
      <c r="D44" s="141"/>
      <c r="E44" s="141"/>
      <c r="F44" s="141"/>
      <c r="G44" s="141"/>
      <c r="H44" s="193"/>
    </row>
    <row r="45" spans="1:8" ht="11.25">
      <c r="A45" s="240">
        <v>211700019</v>
      </c>
      <c r="B45" s="50" t="s">
        <v>393</v>
      </c>
      <c r="C45" s="233">
        <v>-15590</v>
      </c>
      <c r="D45" s="141"/>
      <c r="E45" s="141"/>
      <c r="F45" s="141"/>
      <c r="G45" s="141"/>
      <c r="H45" s="193"/>
    </row>
    <row r="46" spans="1:8" ht="11.25">
      <c r="A46" s="240">
        <v>211700020</v>
      </c>
      <c r="B46" s="50" t="s">
        <v>394</v>
      </c>
      <c r="C46" s="233">
        <v>-126761.75</v>
      </c>
      <c r="D46" s="141"/>
      <c r="E46" s="141"/>
      <c r="F46" s="141"/>
      <c r="G46" s="141"/>
      <c r="H46" s="193"/>
    </row>
    <row r="47" spans="1:8" ht="11.25">
      <c r="A47" s="240">
        <v>211700022</v>
      </c>
      <c r="B47" s="50" t="s">
        <v>395</v>
      </c>
      <c r="C47" s="233">
        <v>-5455.62</v>
      </c>
      <c r="D47" s="141"/>
      <c r="E47" s="141"/>
      <c r="F47" s="141"/>
      <c r="G47" s="141"/>
      <c r="H47" s="193"/>
    </row>
    <row r="48" spans="1:8" ht="11.25">
      <c r="A48" s="240">
        <v>211700023</v>
      </c>
      <c r="B48" s="50" t="s">
        <v>396</v>
      </c>
      <c r="C48" s="233">
        <v>-41605.86</v>
      </c>
      <c r="D48" s="141"/>
      <c r="E48" s="141"/>
      <c r="F48" s="141"/>
      <c r="G48" s="141"/>
      <c r="H48" s="193"/>
    </row>
    <row r="49" spans="1:8" ht="11.25">
      <c r="A49" s="240">
        <v>211700024</v>
      </c>
      <c r="B49" s="50" t="s">
        <v>397</v>
      </c>
      <c r="C49" s="233">
        <v>-44664.83</v>
      </c>
      <c r="D49" s="141"/>
      <c r="E49" s="141"/>
      <c r="F49" s="141"/>
      <c r="G49" s="141"/>
      <c r="H49" s="193"/>
    </row>
    <row r="50" spans="1:8" ht="11.25">
      <c r="A50" s="240">
        <v>211700025</v>
      </c>
      <c r="B50" s="50" t="s">
        <v>398</v>
      </c>
      <c r="C50" s="233">
        <v>6424.79</v>
      </c>
      <c r="D50" s="141"/>
      <c r="E50" s="141"/>
      <c r="F50" s="141"/>
      <c r="G50" s="141"/>
      <c r="H50" s="193"/>
    </row>
    <row r="51" spans="1:8" ht="11.25">
      <c r="A51" s="240">
        <v>211700026</v>
      </c>
      <c r="B51" s="50" t="s">
        <v>399</v>
      </c>
      <c r="C51" s="233">
        <v>-10121</v>
      </c>
      <c r="D51" s="141"/>
      <c r="E51" s="141"/>
      <c r="F51" s="141"/>
      <c r="G51" s="141"/>
      <c r="H51" s="193"/>
    </row>
    <row r="52" spans="1:8" ht="11.25">
      <c r="A52" s="240">
        <v>211700027</v>
      </c>
      <c r="B52" s="50" t="s">
        <v>400</v>
      </c>
      <c r="C52" s="50">
        <v>372.6</v>
      </c>
      <c r="D52" s="141"/>
      <c r="E52" s="141"/>
      <c r="F52" s="141"/>
      <c r="G52" s="141"/>
      <c r="H52" s="193"/>
    </row>
    <row r="53" spans="1:8" ht="11.25">
      <c r="A53" s="240">
        <v>211700028</v>
      </c>
      <c r="B53" s="50" t="s">
        <v>401</v>
      </c>
      <c r="C53" s="233">
        <v>37784.85</v>
      </c>
      <c r="D53" s="141"/>
      <c r="E53" s="141"/>
      <c r="F53" s="141"/>
      <c r="G53" s="141"/>
      <c r="H53" s="193"/>
    </row>
    <row r="54" spans="1:8" ht="11.25">
      <c r="A54" s="240">
        <v>211700101</v>
      </c>
      <c r="B54" s="50" t="s">
        <v>402</v>
      </c>
      <c r="C54" s="233">
        <v>128735.11</v>
      </c>
      <c r="D54" s="141"/>
      <c r="E54" s="141"/>
      <c r="F54" s="141"/>
      <c r="G54" s="141"/>
      <c r="H54" s="193"/>
    </row>
    <row r="55" spans="1:8" ht="11.25">
      <c r="A55" s="240">
        <v>211700102</v>
      </c>
      <c r="B55" s="50" t="s">
        <v>379</v>
      </c>
      <c r="C55" s="233">
        <v>116886.03</v>
      </c>
      <c r="D55" s="141"/>
      <c r="E55" s="141"/>
      <c r="F55" s="141"/>
      <c r="G55" s="141"/>
      <c r="H55" s="193"/>
    </row>
    <row r="56" spans="1:8" ht="11.25">
      <c r="A56" s="240">
        <v>211700103</v>
      </c>
      <c r="B56" s="50" t="s">
        <v>380</v>
      </c>
      <c r="C56" s="233">
        <v>99511.54</v>
      </c>
      <c r="D56" s="141"/>
      <c r="E56" s="141"/>
      <c r="F56" s="141"/>
      <c r="G56" s="141"/>
      <c r="H56" s="193"/>
    </row>
    <row r="57" spans="1:8" ht="11.25">
      <c r="A57" s="240">
        <v>211700201</v>
      </c>
      <c r="B57" s="50" t="s">
        <v>403</v>
      </c>
      <c r="C57" s="50">
        <v>-0.77</v>
      </c>
      <c r="D57" s="141"/>
      <c r="E57" s="141"/>
      <c r="F57" s="141"/>
      <c r="G57" s="141"/>
      <c r="H57" s="193"/>
    </row>
    <row r="58" spans="1:8" ht="11.25">
      <c r="A58" s="240">
        <v>211700399</v>
      </c>
      <c r="B58" s="50" t="s">
        <v>404</v>
      </c>
      <c r="C58" s="233">
        <v>-2149172.41</v>
      </c>
      <c r="D58" s="292"/>
      <c r="E58" s="292"/>
      <c r="F58" s="292"/>
      <c r="G58" s="292"/>
      <c r="H58" s="193"/>
    </row>
    <row r="59" spans="1:8" ht="11.25">
      <c r="A59" s="240">
        <v>211700400</v>
      </c>
      <c r="B59" s="50" t="s">
        <v>405</v>
      </c>
      <c r="C59" s="233">
        <v>-436725.3</v>
      </c>
      <c r="D59" s="141"/>
      <c r="E59" s="141"/>
      <c r="F59" s="141"/>
      <c r="G59" s="141"/>
      <c r="H59" s="193"/>
    </row>
    <row r="60" spans="1:8" ht="11.25">
      <c r="A60" s="240">
        <v>211700401</v>
      </c>
      <c r="B60" s="50" t="s">
        <v>406</v>
      </c>
      <c r="C60" s="233">
        <v>-39173.86</v>
      </c>
      <c r="D60" s="141"/>
      <c r="E60" s="141"/>
      <c r="F60" s="141"/>
      <c r="G60" s="141"/>
      <c r="H60" s="193"/>
    </row>
    <row r="61" spans="1:8" ht="11.25">
      <c r="A61" s="240">
        <v>211700402</v>
      </c>
      <c r="B61" s="50" t="s">
        <v>407</v>
      </c>
      <c r="C61" s="50">
        <v>1</v>
      </c>
      <c r="D61" s="141"/>
      <c r="E61" s="141"/>
      <c r="F61" s="141"/>
      <c r="G61" s="141"/>
      <c r="H61" s="193"/>
    </row>
    <row r="62" spans="1:8" ht="11.25">
      <c r="A62" s="240">
        <v>211700403</v>
      </c>
      <c r="B62" s="50" t="s">
        <v>408</v>
      </c>
      <c r="C62" s="233">
        <v>-11782.64</v>
      </c>
      <c r="D62" s="141"/>
      <c r="E62" s="141"/>
      <c r="F62" s="141"/>
      <c r="G62" s="141"/>
      <c r="H62" s="193"/>
    </row>
    <row r="63" spans="1:8" ht="11.25">
      <c r="A63" s="240">
        <v>211700404</v>
      </c>
      <c r="B63" s="50" t="s">
        <v>409</v>
      </c>
      <c r="C63" s="233">
        <v>-112833.83</v>
      </c>
      <c r="D63" s="141"/>
      <c r="E63" s="141"/>
      <c r="F63" s="141"/>
      <c r="G63" s="141"/>
      <c r="H63" s="193"/>
    </row>
    <row r="64" spans="1:8" ht="11.25">
      <c r="A64" s="240">
        <v>211700405</v>
      </c>
      <c r="B64" s="50" t="s">
        <v>410</v>
      </c>
      <c r="C64" s="233">
        <v>-10263.32</v>
      </c>
      <c r="D64" s="141"/>
      <c r="E64" s="141"/>
      <c r="F64" s="141"/>
      <c r="G64" s="141"/>
      <c r="H64" s="193"/>
    </row>
    <row r="65" spans="1:8" ht="11.25">
      <c r="A65" s="240">
        <v>211700406</v>
      </c>
      <c r="B65" s="50" t="s">
        <v>653</v>
      </c>
      <c r="C65" s="50">
        <v>280.14</v>
      </c>
      <c r="D65" s="141"/>
      <c r="E65" s="141"/>
      <c r="F65" s="141"/>
      <c r="G65" s="141"/>
      <c r="H65" s="193"/>
    </row>
    <row r="66" spans="1:8" ht="11.25">
      <c r="A66" s="240">
        <v>211700407</v>
      </c>
      <c r="B66" s="50" t="s">
        <v>411</v>
      </c>
      <c r="C66" s="233">
        <v>-10366.7</v>
      </c>
      <c r="D66" s="141"/>
      <c r="E66" s="141"/>
      <c r="F66" s="141"/>
      <c r="G66" s="141"/>
      <c r="H66" s="193"/>
    </row>
    <row r="67" spans="1:8" ht="11.25">
      <c r="A67" s="240">
        <v>211700412</v>
      </c>
      <c r="B67" s="50" t="s">
        <v>412</v>
      </c>
      <c r="C67" s="233">
        <v>81812.06</v>
      </c>
      <c r="D67" s="141"/>
      <c r="E67" s="141"/>
      <c r="F67" s="141"/>
      <c r="G67" s="141"/>
      <c r="H67" s="193"/>
    </row>
    <row r="68" spans="1:8" ht="11.25">
      <c r="A68" s="240">
        <v>211700415</v>
      </c>
      <c r="B68" s="50" t="s">
        <v>413</v>
      </c>
      <c r="C68" s="233">
        <v>-59208.93</v>
      </c>
      <c r="D68" s="141"/>
      <c r="E68" s="141"/>
      <c r="F68" s="141"/>
      <c r="G68" s="141"/>
      <c r="H68" s="193"/>
    </row>
    <row r="69" spans="1:8" ht="11.25">
      <c r="A69" s="240">
        <v>211700417</v>
      </c>
      <c r="B69" s="50" t="s">
        <v>414</v>
      </c>
      <c r="C69" s="233">
        <v>-3674.89</v>
      </c>
      <c r="D69" s="141"/>
      <c r="E69" s="141"/>
      <c r="F69" s="141"/>
      <c r="G69" s="141"/>
      <c r="H69" s="193"/>
    </row>
    <row r="70" spans="1:8" ht="11.25">
      <c r="A70" s="240">
        <v>211700501</v>
      </c>
      <c r="B70" s="50" t="s">
        <v>415</v>
      </c>
      <c r="C70" s="233">
        <v>-6412.6</v>
      </c>
      <c r="D70" s="141"/>
      <c r="E70" s="141"/>
      <c r="F70" s="141"/>
      <c r="G70" s="141"/>
      <c r="H70" s="193"/>
    </row>
    <row r="71" spans="1:8" s="351" customFormat="1" ht="11.25">
      <c r="A71" s="240">
        <v>211700600</v>
      </c>
      <c r="B71" s="50" t="s">
        <v>416</v>
      </c>
      <c r="C71" s="233">
        <v>-11934.64</v>
      </c>
      <c r="D71" s="141"/>
      <c r="E71" s="141"/>
      <c r="F71" s="141"/>
      <c r="G71" s="141"/>
      <c r="H71" s="193"/>
    </row>
    <row r="72" spans="1:8" ht="11.25">
      <c r="A72" s="240">
        <v>211700608</v>
      </c>
      <c r="B72" s="50" t="s">
        <v>417</v>
      </c>
      <c r="C72" s="233">
        <v>-9159.98</v>
      </c>
      <c r="D72" s="141"/>
      <c r="E72" s="141"/>
      <c r="F72" s="141"/>
      <c r="G72" s="141"/>
      <c r="H72" s="193"/>
    </row>
    <row r="73" spans="1:8" ht="11.25">
      <c r="A73" s="240">
        <v>211700610</v>
      </c>
      <c r="B73" s="50" t="s">
        <v>418</v>
      </c>
      <c r="C73" s="233">
        <v>-1112.07</v>
      </c>
      <c r="D73" s="141"/>
      <c r="E73" s="141"/>
      <c r="F73" s="141"/>
      <c r="G73" s="141"/>
      <c r="H73" s="193"/>
    </row>
    <row r="74" spans="1:8" ht="11.25">
      <c r="A74" s="240">
        <v>211700611</v>
      </c>
      <c r="B74" s="50" t="s">
        <v>419</v>
      </c>
      <c r="C74" s="50">
        <v>-82</v>
      </c>
      <c r="D74" s="141"/>
      <c r="E74" s="141"/>
      <c r="F74" s="141"/>
      <c r="G74" s="141"/>
      <c r="H74" s="193"/>
    </row>
    <row r="75" spans="1:8" ht="11.25">
      <c r="A75" s="240">
        <v>211700612</v>
      </c>
      <c r="B75" s="50" t="s">
        <v>420</v>
      </c>
      <c r="C75" s="233">
        <v>1937</v>
      </c>
      <c r="D75" s="141"/>
      <c r="E75" s="141"/>
      <c r="F75" s="141"/>
      <c r="G75" s="141"/>
      <c r="H75" s="193"/>
    </row>
    <row r="76" spans="1:8" ht="11.25">
      <c r="A76" s="240">
        <v>211700616</v>
      </c>
      <c r="B76" s="50" t="s">
        <v>421</v>
      </c>
      <c r="C76" s="233">
        <v>40731.51</v>
      </c>
      <c r="D76" s="141"/>
      <c r="E76" s="141"/>
      <c r="F76" s="141"/>
      <c r="G76" s="141"/>
      <c r="H76" s="193"/>
    </row>
    <row r="77" spans="1:8" ht="11.25">
      <c r="A77" s="180"/>
      <c r="B77" s="180" t="s">
        <v>55</v>
      </c>
      <c r="C77" s="199">
        <f>SUM(C30:C76)</f>
        <v>-3143154.35</v>
      </c>
      <c r="D77" s="199">
        <f>SUM(D30:D76)</f>
        <v>0</v>
      </c>
      <c r="E77" s="199">
        <f>SUM(E30:E76)</f>
        <v>0</v>
      </c>
      <c r="F77" s="199">
        <f>SUM(F30:F76)</f>
        <v>0</v>
      </c>
      <c r="G77" s="199">
        <f>SUM(G30:G76)</f>
        <v>0</v>
      </c>
      <c r="H77" s="199"/>
    </row>
    <row r="78" spans="1:8" ht="11.25">
      <c r="A78" s="343"/>
      <c r="B78" s="343"/>
      <c r="H78" s="343"/>
    </row>
    <row r="79" spans="1:8" ht="11.25">
      <c r="A79" s="10" t="s">
        <v>422</v>
      </c>
      <c r="B79" s="344"/>
      <c r="C79" s="81"/>
      <c r="D79" s="81"/>
      <c r="E79" s="81"/>
      <c r="F79" s="81"/>
      <c r="G79" s="81"/>
      <c r="H79" s="82" t="s">
        <v>93</v>
      </c>
    </row>
    <row r="80" spans="1:8" ht="11.25">
      <c r="A80" s="342"/>
      <c r="B80" s="343"/>
      <c r="H80" s="343"/>
    </row>
    <row r="81" spans="1:8" ht="11.25">
      <c r="A81" s="15" t="s">
        <v>49</v>
      </c>
      <c r="B81" s="16" t="s">
        <v>50</v>
      </c>
      <c r="C81" s="41" t="s">
        <v>51</v>
      </c>
      <c r="D81" s="41" t="s">
        <v>60</v>
      </c>
      <c r="E81" s="41" t="s">
        <v>61</v>
      </c>
      <c r="F81" s="41" t="s">
        <v>62</v>
      </c>
      <c r="G81" s="42" t="s">
        <v>63</v>
      </c>
      <c r="H81" s="16" t="s">
        <v>64</v>
      </c>
    </row>
    <row r="82" spans="1:8" ht="11.25">
      <c r="A82" s="240">
        <v>211900001</v>
      </c>
      <c r="B82" s="50" t="s">
        <v>299</v>
      </c>
      <c r="C82" s="233">
        <v>-4999</v>
      </c>
      <c r="D82" s="233">
        <v>0</v>
      </c>
      <c r="E82" s="233">
        <v>1375</v>
      </c>
      <c r="F82" s="233">
        <v>-1375</v>
      </c>
      <c r="G82" s="233">
        <v>-4999</v>
      </c>
      <c r="H82" s="193"/>
    </row>
    <row r="83" spans="1:8" ht="11.25">
      <c r="A83" s="240">
        <v>211900001</v>
      </c>
      <c r="B83" s="50" t="s">
        <v>303</v>
      </c>
      <c r="C83" s="233">
        <v>-900</v>
      </c>
      <c r="D83" s="233">
        <v>0</v>
      </c>
      <c r="E83" s="233">
        <v>0</v>
      </c>
      <c r="F83" s="233">
        <v>0</v>
      </c>
      <c r="G83" s="233">
        <v>-900</v>
      </c>
      <c r="H83" s="193"/>
    </row>
    <row r="84" spans="1:8" s="353" customFormat="1" ht="11.25">
      <c r="A84" s="240">
        <v>211900001</v>
      </c>
      <c r="B84" s="50" t="s">
        <v>423</v>
      </c>
      <c r="C84" s="233">
        <v>-18750.19</v>
      </c>
      <c r="D84" s="233">
        <v>-18750.19</v>
      </c>
      <c r="E84" s="233">
        <v>0</v>
      </c>
      <c r="F84" s="233">
        <v>0</v>
      </c>
      <c r="G84" s="233">
        <v>0</v>
      </c>
      <c r="H84" s="193"/>
    </row>
    <row r="85" spans="1:8" s="346" customFormat="1" ht="11.25">
      <c r="A85" s="240">
        <v>211900001</v>
      </c>
      <c r="B85" s="50" t="s">
        <v>726</v>
      </c>
      <c r="C85" s="233">
        <v>-6700</v>
      </c>
      <c r="D85" s="233">
        <v>0</v>
      </c>
      <c r="E85" s="233">
        <v>0</v>
      </c>
      <c r="F85" s="233">
        <v>0</v>
      </c>
      <c r="G85" s="233">
        <v>-6700</v>
      </c>
      <c r="H85" s="193"/>
    </row>
    <row r="86" spans="1:8" ht="11.25">
      <c r="A86" s="180"/>
      <c r="B86" s="180" t="s">
        <v>55</v>
      </c>
      <c r="C86" s="199">
        <f>SUM(C82:C85)</f>
        <v>-31349.19</v>
      </c>
      <c r="D86" s="199">
        <f>SUM(D82:D85)</f>
        <v>-18750.19</v>
      </c>
      <c r="E86" s="199">
        <f>SUM(E82:E85)</f>
        <v>1375</v>
      </c>
      <c r="F86" s="199">
        <f>SUM(F82:F85)</f>
        <v>-1375</v>
      </c>
      <c r="G86" s="199">
        <f>SUM(G82:G85)</f>
        <v>-12599</v>
      </c>
      <c r="H86" s="199"/>
    </row>
  </sheetData>
  <sheetProtection/>
  <mergeCells count="3">
    <mergeCell ref="A6:B6"/>
    <mergeCell ref="A12:B12"/>
    <mergeCell ref="A28:B28"/>
  </mergeCells>
  <dataValidations count="8">
    <dataValidation allowBlank="1" showInputMessage="1" showErrorMessage="1" prompt="Corresponde al número de la cuenta de acuerdo al Plan de Cuentas emitido por el CONAC (DOF 22/11/2010)." sqref="A7 A13 A81 A29"/>
    <dataValidation allowBlank="1" showInputMessage="1" showErrorMessage="1" prompt="Corresponde al nombre o descripción de la cuenta de acuerdo al Plan de Cuentas emitido por el CONAC." sqref="B7 B13 B81 B29"/>
    <dataValidation allowBlank="1" showInputMessage="1" showErrorMessage="1" prompt="Importe de la cuentas por cobrar con fecha de vencimiento de 1 a 90 días." sqref="D7 D13 D81 D29"/>
    <dataValidation allowBlank="1" showInputMessage="1" showErrorMessage="1" prompt="Importe de la cuentas por cobrar con fecha de vencimiento de 91 a 180 días." sqref="E7 E13 E81 E29"/>
    <dataValidation allowBlank="1" showInputMessage="1" showErrorMessage="1" prompt="Importe de la cuentas por cobrar con fecha de vencimiento de 181 a 365 días." sqref="F7 F13 F81 F29"/>
    <dataValidation allowBlank="1" showInputMessage="1" showErrorMessage="1" prompt="Importe de la cuentas por cobrar con vencimiento mayor a 365 días." sqref="G7 G13 G81 G29"/>
    <dataValidation allowBlank="1" showInputMessage="1" showErrorMessage="1" prompt="Informar sobre la factibilidad de pago." sqref="H7 H13 H81 H29"/>
    <dataValidation allowBlank="1" showInputMessage="1" showErrorMessage="1" prompt="Saldo final del periodo que corresponde la cuenta pública presentada (mensual:  enero, febrero, marzo, etc.; trimestral: 1er, 2do, 3ro. o 4to.)." sqref="C7 C13 C81 C29"/>
  </dataValidations>
  <printOptions/>
  <pageMargins left="0.7" right="0.7" top="0.75" bottom="0.75" header="0.3" footer="0.3"/>
  <pageSetup horizontalDpi="300" verticalDpi="300" orientation="portrait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zoomScalePageLayoutView="0" workbookViewId="0" topLeftCell="A1">
      <selection activeCell="A7" sqref="A7"/>
    </sheetView>
  </sheetViews>
  <sheetFormatPr defaultColWidth="13.71093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3.7109375" style="8" customWidth="1"/>
  </cols>
  <sheetData>
    <row r="1" spans="1:4" ht="11.25">
      <c r="A1" s="3" t="s">
        <v>46</v>
      </c>
      <c r="B1" s="3"/>
      <c r="D1" s="9"/>
    </row>
    <row r="2" spans="1:5" ht="11.25">
      <c r="A2" s="3" t="s">
        <v>252</v>
      </c>
      <c r="B2" s="3"/>
      <c r="D2" s="9"/>
      <c r="E2" s="7" t="s">
        <v>47</v>
      </c>
    </row>
    <row r="3" ht="11.25">
      <c r="D3" s="9"/>
    </row>
    <row r="4" ht="11.25">
      <c r="D4" s="9"/>
    </row>
    <row r="5" spans="1:5" ht="11.25" customHeight="1">
      <c r="A5" s="10" t="s">
        <v>197</v>
      </c>
      <c r="B5" s="12"/>
      <c r="E5" s="82" t="s">
        <v>94</v>
      </c>
    </row>
    <row r="6" spans="1:2" ht="11.25">
      <c r="A6" s="359"/>
      <c r="B6" s="364"/>
    </row>
    <row r="7" spans="1:5" ht="15" customHeight="1">
      <c r="A7" s="15" t="s">
        <v>49</v>
      </c>
      <c r="B7" s="16" t="s">
        <v>50</v>
      </c>
      <c r="C7" s="17" t="s">
        <v>51</v>
      </c>
      <c r="D7" s="17" t="s">
        <v>95</v>
      </c>
      <c r="E7" s="17" t="s">
        <v>64</v>
      </c>
    </row>
    <row r="8" spans="1:5" ht="11.25">
      <c r="A8" s="195"/>
      <c r="B8" s="196"/>
      <c r="C8" s="197"/>
      <c r="D8" s="193"/>
      <c r="E8" s="143"/>
    </row>
    <row r="9" spans="1:5" ht="11.25">
      <c r="A9" s="167"/>
      <c r="B9" s="198"/>
      <c r="C9" s="193"/>
      <c r="D9" s="193"/>
      <c r="E9" s="143"/>
    </row>
    <row r="10" spans="1:5" ht="11.25">
      <c r="A10" s="194"/>
      <c r="B10" s="194" t="s">
        <v>55</v>
      </c>
      <c r="C10" s="199">
        <f>SUM(C8:C9)</f>
        <v>0</v>
      </c>
      <c r="D10" s="200"/>
      <c r="E10" s="200"/>
    </row>
    <row r="13" spans="1:5" ht="11.25" customHeight="1">
      <c r="A13" s="271" t="s">
        <v>262</v>
      </c>
      <c r="B13" s="271"/>
      <c r="E13" s="82" t="s">
        <v>94</v>
      </c>
    </row>
    <row r="14" ht="11.25">
      <c r="D14" s="81"/>
    </row>
    <row r="15" spans="1:5" ht="15" customHeight="1">
      <c r="A15" s="15" t="s">
        <v>49</v>
      </c>
      <c r="B15" s="16" t="s">
        <v>50</v>
      </c>
      <c r="C15" s="17" t="s">
        <v>51</v>
      </c>
      <c r="D15" s="17" t="s">
        <v>95</v>
      </c>
      <c r="E15" s="17" t="s">
        <v>64</v>
      </c>
    </row>
    <row r="16" spans="1:5" s="246" customFormat="1" ht="11.25" customHeight="1">
      <c r="A16" s="167"/>
      <c r="B16" s="167"/>
      <c r="C16" s="193"/>
      <c r="D16" s="193"/>
      <c r="E16" s="143"/>
    </row>
    <row r="17" spans="1:5" ht="11.25">
      <c r="A17" s="167"/>
      <c r="B17" s="167"/>
      <c r="C17" s="193"/>
      <c r="D17" s="193"/>
      <c r="E17" s="143"/>
    </row>
    <row r="18" spans="1:5" ht="11.25">
      <c r="A18" s="201"/>
      <c r="B18" s="201" t="s">
        <v>55</v>
      </c>
      <c r="C18" s="202">
        <f>SUM(C16:C17)</f>
        <v>0</v>
      </c>
      <c r="D18" s="200"/>
      <c r="E18" s="200"/>
    </row>
    <row r="21" spans="1:5" ht="11.25">
      <c r="A21" s="10" t="s">
        <v>204</v>
      </c>
      <c r="B21" s="136"/>
      <c r="D21" s="137"/>
      <c r="E21" s="82" t="s">
        <v>94</v>
      </c>
    </row>
    <row r="22" spans="1:5" ht="11.25">
      <c r="A22" s="359"/>
      <c r="B22" s="364"/>
      <c r="D22" s="137"/>
      <c r="E22" s="137"/>
    </row>
    <row r="23" spans="1:5" ht="15" customHeight="1">
      <c r="A23" s="15" t="s">
        <v>49</v>
      </c>
      <c r="B23" s="16" t="s">
        <v>50</v>
      </c>
      <c r="C23" s="17" t="s">
        <v>51</v>
      </c>
      <c r="D23" s="17" t="s">
        <v>95</v>
      </c>
      <c r="E23" s="17" t="s">
        <v>64</v>
      </c>
    </row>
    <row r="24" spans="1:5" ht="11.25">
      <c r="A24" s="195"/>
      <c r="B24" s="196"/>
      <c r="C24" s="197"/>
      <c r="D24" s="193"/>
      <c r="E24" s="143"/>
    </row>
    <row r="25" spans="1:5" ht="11.25">
      <c r="A25" s="167"/>
      <c r="B25" s="198"/>
      <c r="C25" s="193"/>
      <c r="D25" s="193"/>
      <c r="E25" s="143"/>
    </row>
    <row r="26" spans="1:5" ht="11.25">
      <c r="A26" s="194"/>
      <c r="B26" s="194" t="s">
        <v>55</v>
      </c>
      <c r="C26" s="199">
        <f>SUM(C24:C25)</f>
        <v>0</v>
      </c>
      <c r="D26" s="200"/>
      <c r="E26" s="200"/>
    </row>
  </sheetData>
  <sheetProtection/>
  <mergeCells count="2">
    <mergeCell ref="A6:B6"/>
    <mergeCell ref="A22:B22"/>
  </mergeCells>
  <dataValidations count="5">
    <dataValidation allowBlank="1" showInputMessage="1" showErrorMessage="1" prompt="Características cualitativas significativas que les impacten financieramente." sqref="E7 E23 E15"/>
    <dataValidation allowBlank="1" showInputMessage="1" showErrorMessage="1" prompt="Especificar origen de dicho recurso: Federal, Estatal, Municipal, Particulares." sqref="D7 D23 D15"/>
    <dataValidation allowBlank="1" showInputMessage="1" showErrorMessage="1" prompt="Corresponde al nombre o descripción de la cuenta de acuerdo al Plan de Cuentas emitido por el CONAC." sqref="B7 B23 B15"/>
    <dataValidation allowBlank="1" showInputMessage="1" showErrorMessage="1" prompt="Corresponde al número de la cuenta de acuerdo al Plan de Cuentas emitido por el CONAC (DOF 22/11/2010)." sqref="A7 A23 A15"/>
    <dataValidation allowBlank="1" showInputMessage="1" showErrorMessage="1" prompt="Saldo final del periodo que corresponde la cuenta pública presentada (mensual:  enero, febrero, marzo, etc.; trimestral: 1er, 2do, 3ro. o 4to.)." sqref="C7 C23 C15"/>
  </dataValidations>
  <printOptions/>
  <pageMargins left="0.7" right="0.7" top="0.75" bottom="0.75" header="0.3" footer="0.3"/>
  <pageSetup horizontalDpi="300" verticalDpi="300" orientation="portrait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zoomScalePageLayoutView="0" workbookViewId="0" topLeftCell="A1">
      <selection activeCell="A7" sqref="A7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1.421875" style="8" customWidth="1"/>
  </cols>
  <sheetData>
    <row r="1" spans="1:5" s="43" customFormat="1" ht="11.25">
      <c r="A1" s="74" t="s">
        <v>46</v>
      </c>
      <c r="B1" s="74"/>
      <c r="C1" s="83"/>
      <c r="D1" s="84"/>
      <c r="E1" s="7"/>
    </row>
    <row r="2" spans="1:3" s="43" customFormat="1" ht="11.25">
      <c r="A2" s="74" t="s">
        <v>252</v>
      </c>
      <c r="B2" s="74"/>
      <c r="C2" s="44"/>
    </row>
    <row r="3" s="43" customFormat="1" ht="11.25">
      <c r="C3" s="44"/>
    </row>
    <row r="4" s="43" customFormat="1" ht="11.25">
      <c r="C4" s="44"/>
    </row>
    <row r="5" spans="1:5" s="43" customFormat="1" ht="11.25" customHeight="1">
      <c r="A5" s="10" t="s">
        <v>198</v>
      </c>
      <c r="B5" s="10"/>
      <c r="C5" s="44"/>
      <c r="D5" s="85"/>
      <c r="E5" s="12" t="s">
        <v>96</v>
      </c>
    </row>
    <row r="6" spans="1:4" s="84" customFormat="1" ht="11.25">
      <c r="A6" s="46"/>
      <c r="B6" s="46"/>
      <c r="C6" s="81"/>
      <c r="D6" s="85"/>
    </row>
    <row r="7" spans="1:5" ht="15" customHeight="1">
      <c r="A7" s="15" t="s">
        <v>49</v>
      </c>
      <c r="B7" s="16" t="s">
        <v>50</v>
      </c>
      <c r="C7" s="17" t="s">
        <v>51</v>
      </c>
      <c r="D7" s="17" t="s">
        <v>95</v>
      </c>
      <c r="E7" s="17" t="s">
        <v>64</v>
      </c>
    </row>
    <row r="8" spans="1:5" s="215" customFormat="1" ht="11.25" customHeight="1">
      <c r="A8" s="156"/>
      <c r="B8" s="179"/>
      <c r="C8" s="141"/>
      <c r="D8" s="141"/>
      <c r="E8" s="143"/>
    </row>
    <row r="9" spans="1:5" ht="11.25">
      <c r="A9" s="156"/>
      <c r="B9" s="179"/>
      <c r="C9" s="141"/>
      <c r="D9" s="141"/>
      <c r="E9" s="143"/>
    </row>
    <row r="10" spans="1:5" ht="11.25">
      <c r="A10" s="203"/>
      <c r="B10" s="203" t="s">
        <v>55</v>
      </c>
      <c r="C10" s="204">
        <f>SUM(C8:C9)</f>
        <v>0</v>
      </c>
      <c r="D10" s="146"/>
      <c r="E10" s="146"/>
    </row>
  </sheetData>
  <sheetProtection/>
  <dataValidations count="5"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origen de dicho recurso: Federal, Estatal, Municipal, Particulares." sqref="D7"/>
    <dataValidation allowBlank="1" showInputMessage="1" showErrorMessage="1" prompt="Características cualitativas significativas que les impacten financieramente." sqref="E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" right="0.7" top="0.75" bottom="0.75" header="0.3" footer="0.3"/>
  <pageSetup horizontalDpi="600" verticalDpi="600" orientation="portrait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tabSelected="1" zoomScaleSheetLayoutView="100" zoomScalePageLayoutView="0" workbookViewId="0" topLeftCell="A1">
      <selection activeCell="A2" sqref="A2"/>
    </sheetView>
  </sheetViews>
  <sheetFormatPr defaultColWidth="11.421875" defaultRowHeight="15"/>
  <cols>
    <col min="1" max="1" width="8.7109375" style="86" customWidth="1"/>
    <col min="2" max="2" width="23.140625" style="2" customWidth="1"/>
    <col min="3" max="3" width="11.421875" style="2" customWidth="1"/>
    <col min="4" max="4" width="11.57421875" style="2" customWidth="1"/>
    <col min="5" max="5" width="10.8515625" style="2" bestFit="1" customWidth="1"/>
    <col min="6" max="8" width="12.7109375" style="88" customWidth="1"/>
    <col min="9" max="9" width="13.421875" style="88" customWidth="1"/>
    <col min="10" max="10" width="9.421875" style="88" customWidth="1"/>
    <col min="11" max="15" width="12.7109375" style="88" customWidth="1"/>
    <col min="16" max="16" width="9.140625" style="2" customWidth="1"/>
    <col min="17" max="18" width="10.7109375" style="2" customWidth="1"/>
    <col min="19" max="19" width="10.7109375" style="98" customWidth="1"/>
    <col min="20" max="20" width="11.28125" style="2" customWidth="1"/>
    <col min="21" max="21" width="8.8515625" style="2" bestFit="1" customWidth="1"/>
    <col min="22" max="22" width="10.421875" style="2" customWidth="1"/>
    <col min="23" max="23" width="9.28125" style="2" bestFit="1" customWidth="1"/>
    <col min="24" max="24" width="16.00390625" style="2" customWidth="1"/>
    <col min="25" max="25" width="15.00390625" style="2" customWidth="1"/>
    <col min="26" max="26" width="11.7109375" style="2" customWidth="1"/>
    <col min="27" max="27" width="16.00390625" style="2" customWidth="1"/>
    <col min="28" max="28" width="11.421875" style="43" customWidth="1"/>
    <col min="29" max="16384" width="11.421875" style="84" customWidth="1"/>
  </cols>
  <sheetData>
    <row r="1" spans="1:27" ht="18" customHeight="1">
      <c r="A1" s="365" t="s">
        <v>728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7"/>
    </row>
    <row r="2" spans="1:26" ht="11.25">
      <c r="A2" s="3" t="s">
        <v>97</v>
      </c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8"/>
      <c r="Q2" s="8"/>
      <c r="R2" s="8"/>
      <c r="S2" s="87"/>
      <c r="T2" s="8"/>
      <c r="U2" s="8"/>
      <c r="V2" s="8"/>
      <c r="W2" s="8"/>
      <c r="X2" s="8"/>
      <c r="Y2" s="8"/>
      <c r="Z2" s="8"/>
    </row>
    <row r="3" spans="1:27" ht="11.25">
      <c r="A3" s="8"/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8"/>
      <c r="Q3" s="8"/>
      <c r="R3" s="8"/>
      <c r="S3" s="87"/>
      <c r="T3" s="8"/>
      <c r="U3" s="8"/>
      <c r="V3" s="8"/>
      <c r="W3" s="8"/>
      <c r="X3" s="8"/>
      <c r="Y3" s="8"/>
      <c r="Z3" s="8"/>
      <c r="AA3" s="8"/>
    </row>
    <row r="4" spans="1:27" ht="11.25">
      <c r="A4" s="8"/>
      <c r="B4" s="8"/>
      <c r="C4" s="8"/>
      <c r="D4" s="8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8"/>
      <c r="Q4" s="8"/>
      <c r="R4" s="8"/>
      <c r="S4" s="87"/>
      <c r="T4" s="8"/>
      <c r="U4" s="8"/>
      <c r="V4" s="8"/>
      <c r="W4" s="8"/>
      <c r="X4" s="8"/>
      <c r="Y4" s="8"/>
      <c r="Z4" s="8"/>
      <c r="AA4" s="8"/>
    </row>
    <row r="5" spans="1:27" ht="11.25" customHeight="1">
      <c r="A5" s="371" t="s">
        <v>187</v>
      </c>
      <c r="B5" s="372"/>
      <c r="C5" s="372"/>
      <c r="D5" s="372"/>
      <c r="E5" s="373"/>
      <c r="F5" s="44"/>
      <c r="G5" s="44"/>
      <c r="H5" s="44"/>
      <c r="I5" s="44"/>
      <c r="O5" s="9"/>
      <c r="P5" s="366" t="s">
        <v>98</v>
      </c>
      <c r="Q5" s="366"/>
      <c r="R5" s="366"/>
      <c r="S5" s="366"/>
      <c r="T5" s="366"/>
      <c r="U5" s="8"/>
      <c r="V5" s="8"/>
      <c r="W5" s="8"/>
      <c r="X5" s="8"/>
      <c r="Y5" s="8"/>
      <c r="Z5" s="8"/>
      <c r="AA5" s="8"/>
    </row>
    <row r="6" spans="1:28" ht="11.25">
      <c r="A6" s="250"/>
      <c r="B6" s="251"/>
      <c r="C6" s="252"/>
      <c r="D6" s="19"/>
      <c r="E6" s="85"/>
      <c r="F6" s="81"/>
      <c r="G6" s="81"/>
      <c r="H6" s="81"/>
      <c r="I6" s="81"/>
      <c r="J6" s="21"/>
      <c r="K6" s="21"/>
      <c r="L6" s="21"/>
      <c r="M6" s="21"/>
      <c r="N6" s="21"/>
      <c r="O6" s="21"/>
      <c r="P6" s="19"/>
      <c r="Q6" s="19"/>
      <c r="R6" s="19"/>
      <c r="S6" s="89"/>
      <c r="T6" s="19"/>
      <c r="U6" s="19"/>
      <c r="V6" s="19"/>
      <c r="W6" s="19"/>
      <c r="X6" s="19"/>
      <c r="Y6" s="19"/>
      <c r="Z6" s="19"/>
      <c r="AA6" s="19"/>
      <c r="AB6" s="84"/>
    </row>
    <row r="7" spans="1:27" ht="15.75" customHeight="1">
      <c r="A7" s="253"/>
      <c r="B7" s="367" t="s">
        <v>99</v>
      </c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8"/>
    </row>
    <row r="8" spans="1:27" ht="33.75" customHeight="1">
      <c r="A8" s="369" t="s">
        <v>182</v>
      </c>
      <c r="B8" s="369" t="s">
        <v>100</v>
      </c>
      <c r="C8" s="369" t="s">
        <v>101</v>
      </c>
      <c r="D8" s="369" t="s">
        <v>212</v>
      </c>
      <c r="E8" s="369" t="s">
        <v>183</v>
      </c>
      <c r="F8" s="369" t="s">
        <v>177</v>
      </c>
      <c r="G8" s="369"/>
      <c r="H8" s="254" t="s">
        <v>176</v>
      </c>
      <c r="I8" s="369" t="s">
        <v>184</v>
      </c>
      <c r="J8" s="369" t="s">
        <v>102</v>
      </c>
      <c r="K8" s="369" t="s">
        <v>178</v>
      </c>
      <c r="L8" s="369"/>
      <c r="M8" s="369" t="s">
        <v>179</v>
      </c>
      <c r="N8" s="369" t="s">
        <v>180</v>
      </c>
      <c r="O8" s="369" t="s">
        <v>103</v>
      </c>
      <c r="P8" s="369" t="s">
        <v>185</v>
      </c>
      <c r="Q8" s="369" t="s">
        <v>186</v>
      </c>
      <c r="R8" s="369" t="s">
        <v>104</v>
      </c>
      <c r="S8" s="369" t="s">
        <v>105</v>
      </c>
      <c r="T8" s="369" t="s">
        <v>106</v>
      </c>
      <c r="U8" s="369" t="s">
        <v>107</v>
      </c>
      <c r="V8" s="369" t="s">
        <v>108</v>
      </c>
      <c r="W8" s="369" t="s">
        <v>109</v>
      </c>
      <c r="X8" s="369" t="s">
        <v>110</v>
      </c>
      <c r="Y8" s="369" t="s">
        <v>181</v>
      </c>
      <c r="Z8" s="369" t="s">
        <v>111</v>
      </c>
      <c r="AA8" s="369" t="s">
        <v>112</v>
      </c>
    </row>
    <row r="9" spans="1:28" s="91" customFormat="1" ht="33.75" customHeight="1">
      <c r="A9" s="369"/>
      <c r="B9" s="369"/>
      <c r="C9" s="369"/>
      <c r="D9" s="369"/>
      <c r="E9" s="369"/>
      <c r="F9" s="255" t="s">
        <v>113</v>
      </c>
      <c r="G9" s="318" t="s">
        <v>114</v>
      </c>
      <c r="H9" s="318" t="s">
        <v>114</v>
      </c>
      <c r="I9" s="370"/>
      <c r="J9" s="370"/>
      <c r="K9" s="318" t="s">
        <v>113</v>
      </c>
      <c r="L9" s="318" t="s">
        <v>114</v>
      </c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0"/>
      <c r="X9" s="370"/>
      <c r="Y9" s="370"/>
      <c r="Z9" s="370"/>
      <c r="AA9" s="370"/>
      <c r="AB9" s="90"/>
    </row>
    <row r="10" spans="1:27" ht="45">
      <c r="A10" s="256" t="s">
        <v>115</v>
      </c>
      <c r="B10" s="293" t="s">
        <v>424</v>
      </c>
      <c r="C10" s="294" t="s">
        <v>425</v>
      </c>
      <c r="D10" s="295" t="s">
        <v>426</v>
      </c>
      <c r="E10" s="295"/>
      <c r="F10" s="296"/>
      <c r="G10" s="319">
        <v>11022960</v>
      </c>
      <c r="H10" s="320">
        <f>G10</f>
        <v>11022960</v>
      </c>
      <c r="I10" s="321">
        <f>G10-L10</f>
        <v>9798200</v>
      </c>
      <c r="J10" s="322" t="s">
        <v>427</v>
      </c>
      <c r="K10" s="160"/>
      <c r="L10" s="323">
        <v>1224760</v>
      </c>
      <c r="M10" s="323">
        <v>858683.54</v>
      </c>
      <c r="N10" s="323">
        <v>41327.28</v>
      </c>
      <c r="O10" s="324">
        <f>61238</f>
        <v>61238</v>
      </c>
      <c r="P10" s="163" t="s">
        <v>727</v>
      </c>
      <c r="Q10" s="163">
        <v>9</v>
      </c>
      <c r="R10" s="297">
        <v>41671</v>
      </c>
      <c r="S10" s="297">
        <v>47149</v>
      </c>
      <c r="T10" s="325" t="s">
        <v>428</v>
      </c>
      <c r="U10" s="159">
        <v>0</v>
      </c>
      <c r="V10" s="326" t="s">
        <v>429</v>
      </c>
      <c r="W10" s="326" t="s">
        <v>430</v>
      </c>
      <c r="X10" s="159" t="s">
        <v>431</v>
      </c>
      <c r="Y10" s="163"/>
      <c r="Z10" s="298"/>
      <c r="AA10" s="299"/>
    </row>
    <row r="11" spans="1:28" s="93" customFormat="1" ht="11.25">
      <c r="A11" s="256" t="s">
        <v>116</v>
      </c>
      <c r="B11" s="158"/>
      <c r="C11" s="159"/>
      <c r="D11" s="159"/>
      <c r="E11" s="159"/>
      <c r="F11" s="160"/>
      <c r="G11" s="160"/>
      <c r="H11" s="161"/>
      <c r="I11" s="161"/>
      <c r="J11" s="162"/>
      <c r="K11" s="160"/>
      <c r="L11" s="160"/>
      <c r="M11" s="160"/>
      <c r="N11" s="160"/>
      <c r="O11" s="160"/>
      <c r="P11" s="163"/>
      <c r="Q11" s="163"/>
      <c r="R11" s="164"/>
      <c r="S11" s="164"/>
      <c r="T11" s="159"/>
      <c r="U11" s="159"/>
      <c r="V11" s="158"/>
      <c r="W11" s="158"/>
      <c r="X11" s="159"/>
      <c r="Y11" s="159"/>
      <c r="Z11" s="164"/>
      <c r="AA11" s="159"/>
      <c r="AB11" s="92"/>
    </row>
    <row r="12" spans="1:27" s="43" customFormat="1" ht="11.25">
      <c r="A12" s="256" t="s">
        <v>117</v>
      </c>
      <c r="B12" s="158"/>
      <c r="C12" s="159"/>
      <c r="D12" s="159"/>
      <c r="E12" s="159"/>
      <c r="F12" s="160"/>
      <c r="G12" s="160"/>
      <c r="H12" s="161"/>
      <c r="I12" s="161"/>
      <c r="J12" s="162"/>
      <c r="K12" s="160"/>
      <c r="L12" s="160"/>
      <c r="M12" s="160"/>
      <c r="N12" s="160"/>
      <c r="O12" s="160"/>
      <c r="P12" s="163"/>
      <c r="Q12" s="163"/>
      <c r="R12" s="164"/>
      <c r="S12" s="164"/>
      <c r="T12" s="159"/>
      <c r="U12" s="159"/>
      <c r="V12" s="158"/>
      <c r="W12" s="158"/>
      <c r="X12" s="159"/>
      <c r="Y12" s="159"/>
      <c r="Z12" s="164"/>
      <c r="AA12" s="159"/>
    </row>
    <row r="13" spans="1:27" s="43" customFormat="1" ht="11.25">
      <c r="A13" s="256" t="s">
        <v>118</v>
      </c>
      <c r="B13" s="158"/>
      <c r="C13" s="159"/>
      <c r="D13" s="159"/>
      <c r="E13" s="159"/>
      <c r="F13" s="160"/>
      <c r="G13" s="160"/>
      <c r="H13" s="161"/>
      <c r="I13" s="161"/>
      <c r="J13" s="162"/>
      <c r="K13" s="160"/>
      <c r="L13" s="160"/>
      <c r="M13" s="160"/>
      <c r="N13" s="160"/>
      <c r="O13" s="160"/>
      <c r="P13" s="163"/>
      <c r="Q13" s="163"/>
      <c r="R13" s="164"/>
      <c r="S13" s="164"/>
      <c r="T13" s="159"/>
      <c r="U13" s="159"/>
      <c r="V13" s="158"/>
      <c r="W13" s="158"/>
      <c r="X13" s="159"/>
      <c r="Y13" s="159"/>
      <c r="Z13" s="164"/>
      <c r="AA13" s="159"/>
    </row>
    <row r="14" spans="1:27" ht="11.25">
      <c r="A14" s="256" t="s">
        <v>119</v>
      </c>
      <c r="B14" s="158"/>
      <c r="C14" s="159"/>
      <c r="D14" s="159"/>
      <c r="E14" s="159"/>
      <c r="F14" s="160"/>
      <c r="G14" s="160"/>
      <c r="H14" s="161"/>
      <c r="I14" s="161"/>
      <c r="J14" s="162"/>
      <c r="K14" s="160"/>
      <c r="L14" s="160"/>
      <c r="M14" s="160"/>
      <c r="N14" s="160"/>
      <c r="O14" s="160"/>
      <c r="P14" s="163"/>
      <c r="Q14" s="163"/>
      <c r="R14" s="164"/>
      <c r="S14" s="164"/>
      <c r="T14" s="159"/>
      <c r="U14" s="159"/>
      <c r="V14" s="158"/>
      <c r="W14" s="158"/>
      <c r="X14" s="159"/>
      <c r="Y14" s="159"/>
      <c r="Z14" s="164"/>
      <c r="AA14" s="159"/>
    </row>
    <row r="15" spans="1:27" s="74" customFormat="1" ht="11.25">
      <c r="A15" s="180"/>
      <c r="B15" s="257" t="s">
        <v>120</v>
      </c>
      <c r="C15" s="257"/>
      <c r="D15" s="257"/>
      <c r="E15" s="257"/>
      <c r="F15" s="258">
        <f>SUM(F10:F14)</f>
        <v>0</v>
      </c>
      <c r="G15" s="258">
        <f>SUM(G10:G14)</f>
        <v>11022960</v>
      </c>
      <c r="H15" s="258">
        <f>SUM(H10:H14)</f>
        <v>11022960</v>
      </c>
      <c r="I15" s="258">
        <f>SUM(I10:I14)</f>
        <v>9798200</v>
      </c>
      <c r="J15" s="259"/>
      <c r="K15" s="258">
        <f>SUM(K10:K14)</f>
        <v>0</v>
      </c>
      <c r="L15" s="258">
        <f>SUM(L10:L14)</f>
        <v>1224760</v>
      </c>
      <c r="M15" s="258">
        <f>SUM(M10:M14)</f>
        <v>858683.54</v>
      </c>
      <c r="N15" s="258">
        <f>SUM(N10:N14)</f>
        <v>41327.28</v>
      </c>
      <c r="O15" s="258">
        <f>SUM(O10:O14)</f>
        <v>61238</v>
      </c>
      <c r="P15" s="260"/>
      <c r="Q15" s="257"/>
      <c r="R15" s="257"/>
      <c r="S15" s="261"/>
      <c r="T15" s="257"/>
      <c r="U15" s="257"/>
      <c r="V15" s="257"/>
      <c r="W15" s="257"/>
      <c r="X15" s="257"/>
      <c r="Y15" s="257"/>
      <c r="Z15" s="257"/>
      <c r="AA15" s="257"/>
    </row>
    <row r="16" spans="1:27" s="74" customFormat="1" ht="11.25">
      <c r="A16" s="61"/>
      <c r="B16" s="94"/>
      <c r="C16" s="94"/>
      <c r="D16" s="94"/>
      <c r="E16" s="94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6"/>
      <c r="Q16" s="94"/>
      <c r="R16" s="94"/>
      <c r="S16" s="97"/>
      <c r="T16" s="94"/>
      <c r="U16" s="94"/>
      <c r="V16" s="94"/>
      <c r="W16" s="94"/>
      <c r="X16" s="94"/>
      <c r="Y16" s="94"/>
      <c r="Z16" s="94"/>
      <c r="AA16" s="94"/>
    </row>
    <row r="17" spans="1:27" s="74" customFormat="1" ht="11.25">
      <c r="A17" s="61"/>
      <c r="B17" s="94"/>
      <c r="C17" s="94"/>
      <c r="D17" s="94"/>
      <c r="E17" s="94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6"/>
      <c r="Q17" s="94"/>
      <c r="R17" s="94"/>
      <c r="S17" s="97"/>
      <c r="T17" s="94"/>
      <c r="U17" s="94"/>
      <c r="V17" s="94"/>
      <c r="W17" s="94"/>
      <c r="X17" s="94"/>
      <c r="Y17" s="94"/>
      <c r="Z17" s="94"/>
      <c r="AA17" s="94"/>
    </row>
  </sheetData>
  <sheetProtection/>
  <mergeCells count="28">
    <mergeCell ref="A5:E5"/>
    <mergeCell ref="AA8:AA9"/>
    <mergeCell ref="U8:U9"/>
    <mergeCell ref="V8:V9"/>
    <mergeCell ref="W8:W9"/>
    <mergeCell ref="X8:X9"/>
    <mergeCell ref="Y8:Y9"/>
    <mergeCell ref="Z8:Z9"/>
    <mergeCell ref="O8:O9"/>
    <mergeCell ref="P8:P9"/>
    <mergeCell ref="R8:R9"/>
    <mergeCell ref="S8:S9"/>
    <mergeCell ref="T8:T9"/>
    <mergeCell ref="I8:I9"/>
    <mergeCell ref="J8:J9"/>
    <mergeCell ref="K8:L8"/>
    <mergeCell ref="M8:M9"/>
    <mergeCell ref="N8:N9"/>
    <mergeCell ref="A1:Z1"/>
    <mergeCell ref="P5:T5"/>
    <mergeCell ref="B7:AA7"/>
    <mergeCell ref="A8:A9"/>
    <mergeCell ref="B8:B9"/>
    <mergeCell ref="C8:C9"/>
    <mergeCell ref="D8:D9"/>
    <mergeCell ref="E8:E9"/>
    <mergeCell ref="F8:G8"/>
    <mergeCell ref="Q8:Q9"/>
  </mergeCells>
  <dataValidations count="25">
    <dataValidation allowBlank="1" showInputMessage="1" showErrorMessage="1" prompt="Fecha en que el Congreso Estatal autoriza al ENTE PÚBLICO A CONTRAER DEUDA." sqref="Z8:Z9"/>
    <dataValidation allowBlank="1" showInputMessage="1" showErrorMessage="1" prompt="Indicar si se trata de un &quot;Contrato Nuevo&quot;, &quot;Contrato Existente&quot; o &quot;Reestructuración&quot;." sqref="AA8:AA9"/>
    <dataValidation allowBlank="1" showInputMessage="1" showErrorMessage="1" prompt="Documento donde el Congreso Estatal autoriza al ENTE PÚBLICO A CONTRAER DEUDA." sqref="Y8:Y9"/>
    <dataValidation allowBlank="1" showInputMessage="1" showErrorMessage="1" prompt="Especificar la fuente del ingreso con el que se cubrirá el financiamiento." sqref="X8:X9"/>
    <dataValidation allowBlank="1" showInputMessage="1" showErrorMessage="1" prompt="Documento que garantiza el compromiso de pagar la obligación. Ej. Participaciones, etc." sqref="W8:W9"/>
    <dataValidation allowBlank="1" showInputMessage="1" showErrorMessage="1" prompt="Por lo regular el Gobierno del Estado, es el Aval de los Municipios." sqref="V8:V9"/>
    <dataValidation allowBlank="1" showInputMessage="1" showErrorMessage="1" prompt="Ampliación en su caso, de la &quot;FECHA DE VENCIMIENTO&quot;." sqref="U8:U9"/>
    <dataValidation allowBlank="1" showInputMessage="1" showErrorMessage="1" prompt="De acuerdo a la Ley de Deuda Pública; la Deuda debe ser registrada en el &quot;Registro Estatal de Deuda Pública&quot;." sqref="T8:T9"/>
    <dataValidation allowBlank="1" showInputMessage="1" showErrorMessage="1" prompt="Fecha originalmente pactada en el contrato, en la que se presume debe quedar cubierto el pago total del crédito otorgado." sqref="S8:S9"/>
    <dataValidation allowBlank="1" showInputMessage="1" showErrorMessage="1" prompt="Fecha al momento del otorgamiento del crédito y se plasma en el contrato." sqref="R8:R9"/>
    <dataValidation allowBlank="1" showInputMessage="1" showErrorMessage="1" prompt="Número de pagos efectuados durante el periodo que se está reportando." sqref="Q8:Q9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8:P9"/>
    <dataValidation allowBlank="1" showInputMessage="1" showErrorMessage="1" prompt="Costo financiero del pago desde la fecha de su contratación hasta la fecha del reporte." sqref="M8:M9"/>
    <dataValidation allowBlank="1" showInputMessage="1" showErrorMessage="1" prompt="Monto del Capital (PRÉSTAMO O FINANCIAMIENTO) pagado, desde la fecha de su contratación hasta la fecha del reporte (acumulado), sin intereses." sqref="K8:L8"/>
    <dataValidation allowBlank="1" showInputMessage="1" showErrorMessage="1" prompt="Intereses pactados durante la vigencia del contrato." sqref="J8:J9"/>
    <dataValidation allowBlank="1" showInputMessage="1" showErrorMessage="1" prompt="Saldo por pagar actualizado." sqref="I8:I9"/>
    <dataValidation allowBlank="1" showInputMessage="1" showErrorMessage="1" prompt="Monto del financiamiento que efectivamente se ha utilizado." sqref="H8"/>
    <dataValidation allowBlank="1" showInputMessage="1" showErrorMessage="1" prompt="Monto del Capital (PRÉSTAMO O FINANCIAMIENTO) contratado. " sqref="F8:G8"/>
    <dataValidation allowBlank="1" showInputMessage="1" showErrorMessage="1" prompt="Instrumento financiero, mediante el cual se contrata y se obliga el pago del crédito: Emisión de bonos, pagarés, cetes, etc." sqref="E8:E9"/>
    <dataValidation allowBlank="1" showInputMessage="1" showErrorMessage="1" prompt="El registro numérico con que el ACREEDOR registra el contrato." sqref="D8:D9"/>
    <dataValidation allowBlank="1" showInputMessage="1" showErrorMessage="1" prompt="Entidad Financiera que otorga el crédito o financiamiento al Municipio, Ejecutivo Estatal, etc." sqref="C8:C9"/>
    <dataValidation allowBlank="1" showInputMessage="1" showErrorMessage="1" prompt="Obra, bien o servicio por el cual se contrató el crédito." sqref="B8:B9"/>
    <dataValidation allowBlank="1" showInputMessage="1" showErrorMessage="1" prompt="Corresponde al número consecutivo que la entidad le asigne para enumerar las deudas." sqref="A8:A9"/>
    <dataValidation allowBlank="1" showInputMessage="1" showErrorMessage="1" prompt="Monto del Capital (PRÉSTAMO O FINANCIAMIENTO) pagado al periodo, sin intereses." sqref="O8:O9"/>
    <dataValidation allowBlank="1" showInputMessage="1" showErrorMessage="1" prompt="Costo financiero al periodo que se está reportando." sqref="N8:N9"/>
  </dataValidations>
  <printOptions horizontalCentered="1"/>
  <pageMargins left="0.1968503937007874" right="0.11811023622047245" top="0.7480314960629921" bottom="0.7480314960629921" header="0.31496062992125984" footer="0.31496062992125984"/>
  <pageSetup fitToHeight="1" fitToWidth="1" horizontalDpi="300" verticalDpi="300" orientation="landscape" scale="4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34"/>
  <sheetViews>
    <sheetView zoomScaleSheetLayoutView="100" zoomScalePageLayoutView="0" workbookViewId="0" topLeftCell="A85">
      <selection activeCell="C108" sqref="C108"/>
    </sheetView>
  </sheetViews>
  <sheetFormatPr defaultColWidth="12.421875" defaultRowHeight="15"/>
  <cols>
    <col min="1" max="1" width="20.7109375" style="8" customWidth="1"/>
    <col min="2" max="2" width="37.7109375" style="8" customWidth="1"/>
    <col min="3" max="4" width="17.7109375" style="6" customWidth="1"/>
    <col min="5" max="16384" width="12.421875" style="8" customWidth="1"/>
  </cols>
  <sheetData>
    <row r="1" spans="1:4" ht="11.25">
      <c r="A1" s="74" t="s">
        <v>46</v>
      </c>
      <c r="B1" s="74"/>
      <c r="D1" s="7"/>
    </row>
    <row r="2" spans="1:2" ht="11.25">
      <c r="A2" s="74" t="s">
        <v>0</v>
      </c>
      <c r="B2" s="74"/>
    </row>
    <row r="3" spans="3:4" s="43" customFormat="1" ht="11.25">
      <c r="C3" s="75"/>
      <c r="D3" s="75"/>
    </row>
    <row r="4" spans="3:4" s="43" customFormat="1" ht="11.25">
      <c r="C4" s="75"/>
      <c r="D4" s="75"/>
    </row>
    <row r="5" spans="1:4" s="43" customFormat="1" ht="11.25" customHeight="1">
      <c r="A5" s="272" t="s">
        <v>188</v>
      </c>
      <c r="B5" s="50"/>
      <c r="C5" s="233"/>
      <c r="D5" s="317" t="s">
        <v>121</v>
      </c>
    </row>
    <row r="6" spans="1:4" ht="11.25" customHeight="1">
      <c r="A6" s="327"/>
      <c r="B6" s="327"/>
      <c r="C6" s="328"/>
      <c r="D6" s="327"/>
    </row>
    <row r="7" spans="1:4" ht="15" customHeight="1">
      <c r="A7" s="15" t="s">
        <v>49</v>
      </c>
      <c r="B7" s="16" t="s">
        <v>50</v>
      </c>
      <c r="C7" s="17" t="s">
        <v>51</v>
      </c>
      <c r="D7" s="17" t="s">
        <v>64</v>
      </c>
    </row>
    <row r="8" spans="1:4" ht="11.25">
      <c r="A8" s="240"/>
      <c r="B8" s="354" t="s">
        <v>432</v>
      </c>
      <c r="C8" s="4">
        <v>-19740398.9</v>
      </c>
      <c r="D8" s="141"/>
    </row>
    <row r="9" spans="1:4" ht="11.25">
      <c r="A9" s="240">
        <v>411200101</v>
      </c>
      <c r="B9" s="347" t="s">
        <v>433</v>
      </c>
      <c r="C9" s="233">
        <v>-9072922.58</v>
      </c>
      <c r="D9" s="141"/>
    </row>
    <row r="10" spans="1:4" ht="11.25">
      <c r="A10" s="240">
        <v>411200102</v>
      </c>
      <c r="B10" s="347" t="s">
        <v>434</v>
      </c>
      <c r="C10" s="233">
        <v>-940700.31</v>
      </c>
      <c r="D10" s="141"/>
    </row>
    <row r="11" spans="1:4" ht="11.25">
      <c r="A11" s="240">
        <v>411200103</v>
      </c>
      <c r="B11" s="347" t="s">
        <v>435</v>
      </c>
      <c r="C11" s="233">
        <v>-1294308.23</v>
      </c>
      <c r="D11" s="141"/>
    </row>
    <row r="12" spans="1:4" ht="11.25">
      <c r="A12" s="240">
        <v>411200201</v>
      </c>
      <c r="B12" s="347" t="s">
        <v>436</v>
      </c>
      <c r="C12" s="233">
        <v>-286335.83</v>
      </c>
      <c r="D12" s="141"/>
    </row>
    <row r="13" spans="1:4" ht="11.25">
      <c r="A13" s="240">
        <v>411200301</v>
      </c>
      <c r="B13" s="347" t="s">
        <v>437</v>
      </c>
      <c r="C13" s="233">
        <v>-107062</v>
      </c>
      <c r="D13" s="141"/>
    </row>
    <row r="14" spans="1:4" ht="11.25">
      <c r="A14" s="240">
        <v>411200401</v>
      </c>
      <c r="B14" s="347" t="s">
        <v>675</v>
      </c>
      <c r="C14" s="50">
        <v>-862</v>
      </c>
      <c r="D14" s="141"/>
    </row>
    <row r="15" spans="1:4" ht="11.25">
      <c r="A15" s="240">
        <v>411201204</v>
      </c>
      <c r="B15" s="347" t="s">
        <v>438</v>
      </c>
      <c r="C15" s="233">
        <v>-161876.62</v>
      </c>
      <c r="D15" s="141"/>
    </row>
    <row r="16" spans="1:4" ht="11.25">
      <c r="A16" s="240">
        <v>411300101</v>
      </c>
      <c r="B16" s="347" t="s">
        <v>676</v>
      </c>
      <c r="C16" s="233">
        <v>-1397</v>
      </c>
      <c r="D16" s="141"/>
    </row>
    <row r="17" spans="1:4" ht="11.25">
      <c r="A17" s="240">
        <v>411300103</v>
      </c>
      <c r="B17" s="347" t="s">
        <v>439</v>
      </c>
      <c r="C17" s="233">
        <v>-84573</v>
      </c>
      <c r="D17" s="141"/>
    </row>
    <row r="18" spans="1:4" ht="11.25">
      <c r="A18" s="240">
        <v>411600101</v>
      </c>
      <c r="B18" s="347" t="s">
        <v>440</v>
      </c>
      <c r="C18" s="233">
        <v>-6054</v>
      </c>
      <c r="D18" s="141"/>
    </row>
    <row r="19" spans="1:4" ht="11.25">
      <c r="A19" s="240">
        <v>411600102</v>
      </c>
      <c r="B19" s="347" t="s">
        <v>440</v>
      </c>
      <c r="C19" s="233">
        <v>-12852</v>
      </c>
      <c r="D19" s="141"/>
    </row>
    <row r="20" spans="1:4" ht="11.25">
      <c r="A20" s="240">
        <v>414100201</v>
      </c>
      <c r="B20" s="347" t="s">
        <v>441</v>
      </c>
      <c r="C20" s="233">
        <v>-202396</v>
      </c>
      <c r="D20" s="141"/>
    </row>
    <row r="21" spans="1:4" s="352" customFormat="1" ht="11.25">
      <c r="A21" s="240">
        <v>414100202</v>
      </c>
      <c r="B21" s="353" t="s">
        <v>714</v>
      </c>
      <c r="C21" s="50">
        <v>-382</v>
      </c>
      <c r="D21" s="141"/>
    </row>
    <row r="22" spans="1:4" ht="11.25">
      <c r="A22" s="240">
        <v>414100203</v>
      </c>
      <c r="B22" s="347" t="s">
        <v>442</v>
      </c>
      <c r="C22" s="233">
        <v>-10696</v>
      </c>
      <c r="D22" s="141"/>
    </row>
    <row r="23" spans="1:4" ht="11.25">
      <c r="A23" s="240">
        <v>414100204</v>
      </c>
      <c r="B23" s="347" t="s">
        <v>443</v>
      </c>
      <c r="C23" s="233">
        <v>-1472</v>
      </c>
      <c r="D23" s="141"/>
    </row>
    <row r="24" spans="1:4" ht="11.25">
      <c r="A24" s="240">
        <v>414100205</v>
      </c>
      <c r="B24" s="347" t="s">
        <v>696</v>
      </c>
      <c r="C24" s="50">
        <v>-984</v>
      </c>
      <c r="D24" s="141"/>
    </row>
    <row r="25" spans="1:4" ht="11.25">
      <c r="A25" s="240">
        <v>414100206</v>
      </c>
      <c r="B25" s="347" t="s">
        <v>612</v>
      </c>
      <c r="C25" s="50">
        <v>-660</v>
      </c>
      <c r="D25" s="141"/>
    </row>
    <row r="26" spans="1:4" ht="11.25">
      <c r="A26" s="240">
        <v>414100207</v>
      </c>
      <c r="B26" s="347" t="s">
        <v>444</v>
      </c>
      <c r="C26" s="233">
        <v>-47483</v>
      </c>
      <c r="D26" s="141"/>
    </row>
    <row r="27" spans="1:4" ht="11.25">
      <c r="A27" s="240">
        <v>414300101</v>
      </c>
      <c r="B27" s="347" t="s">
        <v>445</v>
      </c>
      <c r="C27" s="233">
        <v>-28992</v>
      </c>
      <c r="D27" s="141"/>
    </row>
    <row r="28" spans="1:4" ht="11.25">
      <c r="A28" s="240">
        <v>414300102</v>
      </c>
      <c r="B28" s="347" t="s">
        <v>446</v>
      </c>
      <c r="C28" s="233">
        <v>-285425</v>
      </c>
      <c r="D28" s="141"/>
    </row>
    <row r="29" spans="1:4" ht="11.25">
      <c r="A29" s="240">
        <v>414300103</v>
      </c>
      <c r="B29" s="347" t="s">
        <v>613</v>
      </c>
      <c r="C29" s="233">
        <v>-21219</v>
      </c>
      <c r="D29" s="141"/>
    </row>
    <row r="30" spans="1:4" ht="11.25">
      <c r="A30" s="240">
        <v>414300104</v>
      </c>
      <c r="B30" s="347" t="s">
        <v>447</v>
      </c>
      <c r="C30" s="233">
        <v>-66312</v>
      </c>
      <c r="D30" s="141"/>
    </row>
    <row r="31" spans="1:4" ht="11.25">
      <c r="A31" s="240">
        <v>414300105</v>
      </c>
      <c r="B31" s="353" t="s">
        <v>697</v>
      </c>
      <c r="C31" s="233">
        <v>-14235</v>
      </c>
      <c r="D31" s="141"/>
    </row>
    <row r="32" spans="1:4" ht="11.25">
      <c r="A32" s="240">
        <v>414300106</v>
      </c>
      <c r="B32" s="347" t="s">
        <v>448</v>
      </c>
      <c r="C32" s="233">
        <v>-81725</v>
      </c>
      <c r="D32" s="141"/>
    </row>
    <row r="33" spans="1:4" ht="11.25">
      <c r="A33" s="240">
        <v>414300110</v>
      </c>
      <c r="B33" s="347" t="s">
        <v>654</v>
      </c>
      <c r="C33" s="50">
        <v>-249</v>
      </c>
      <c r="D33" s="141"/>
    </row>
    <row r="34" spans="1:4" ht="11.25">
      <c r="A34" s="240">
        <v>414300111</v>
      </c>
      <c r="B34" s="347" t="s">
        <v>449</v>
      </c>
      <c r="C34" s="233">
        <v>-59022.62</v>
      </c>
      <c r="D34" s="141"/>
    </row>
    <row r="35" spans="1:4" ht="11.25">
      <c r="A35" s="240">
        <v>414300113</v>
      </c>
      <c r="B35" s="347" t="s">
        <v>450</v>
      </c>
      <c r="C35" s="233">
        <v>-346618.42</v>
      </c>
      <c r="D35" s="141"/>
    </row>
    <row r="36" spans="1:4" ht="11.25">
      <c r="A36" s="240">
        <v>414300115</v>
      </c>
      <c r="B36" s="347" t="s">
        <v>451</v>
      </c>
      <c r="C36" s="233">
        <v>-3962</v>
      </c>
      <c r="D36" s="141"/>
    </row>
    <row r="37" spans="1:4" ht="11.25">
      <c r="A37" s="240">
        <v>414300116</v>
      </c>
      <c r="B37" s="353" t="s">
        <v>451</v>
      </c>
      <c r="C37" s="50">
        <v>-860</v>
      </c>
      <c r="D37" s="141"/>
    </row>
    <row r="38" spans="1:4" ht="11.25">
      <c r="A38" s="240">
        <v>414300118</v>
      </c>
      <c r="B38" s="347" t="s">
        <v>452</v>
      </c>
      <c r="C38" s="233">
        <v>-49318.21</v>
      </c>
      <c r="D38" s="141"/>
    </row>
    <row r="39" spans="1:4" ht="11.25">
      <c r="A39" s="240">
        <v>414300119</v>
      </c>
      <c r="B39" s="347" t="s">
        <v>453</v>
      </c>
      <c r="C39" s="233">
        <v>-145116.9</v>
      </c>
      <c r="D39" s="141"/>
    </row>
    <row r="40" spans="1:4" ht="11.25">
      <c r="A40" s="240">
        <v>414300120</v>
      </c>
      <c r="B40" s="347" t="s">
        <v>655</v>
      </c>
      <c r="C40" s="50">
        <v>-98</v>
      </c>
      <c r="D40" s="141"/>
    </row>
    <row r="41" spans="1:4" ht="11.25">
      <c r="A41" s="240">
        <v>414300121</v>
      </c>
      <c r="B41" s="347" t="s">
        <v>454</v>
      </c>
      <c r="C41" s="233">
        <v>-32157</v>
      </c>
      <c r="D41" s="141"/>
    </row>
    <row r="42" spans="1:4" ht="11.25">
      <c r="A42" s="240">
        <v>414300122</v>
      </c>
      <c r="B42" s="347" t="s">
        <v>455</v>
      </c>
      <c r="C42" s="233">
        <v>-2173</v>
      </c>
      <c r="D42" s="141"/>
    </row>
    <row r="43" spans="1:4" ht="11.25">
      <c r="A43" s="240">
        <v>414300123</v>
      </c>
      <c r="B43" s="347" t="s">
        <v>456</v>
      </c>
      <c r="C43" s="233">
        <v>-136975</v>
      </c>
      <c r="D43" s="141"/>
    </row>
    <row r="44" spans="1:4" ht="11.25">
      <c r="A44" s="240">
        <v>414300124</v>
      </c>
      <c r="B44" s="347" t="s">
        <v>457</v>
      </c>
      <c r="C44" s="233">
        <v>-25704</v>
      </c>
      <c r="D44" s="141"/>
    </row>
    <row r="45" spans="1:4" ht="11.25">
      <c r="A45" s="240">
        <v>414300125</v>
      </c>
      <c r="B45" s="347" t="s">
        <v>458</v>
      </c>
      <c r="C45" s="233">
        <v>-3389</v>
      </c>
      <c r="D45" s="141"/>
    </row>
    <row r="46" spans="1:4" ht="11.25">
      <c r="A46" s="240">
        <v>414300126</v>
      </c>
      <c r="B46" s="347" t="s">
        <v>459</v>
      </c>
      <c r="C46" s="233">
        <v>-62027</v>
      </c>
      <c r="D46" s="141"/>
    </row>
    <row r="47" spans="1:4" ht="11.25">
      <c r="A47" s="240">
        <v>414300127</v>
      </c>
      <c r="B47" s="347" t="s">
        <v>460</v>
      </c>
      <c r="C47" s="233">
        <v>-60300</v>
      </c>
      <c r="D47" s="141"/>
    </row>
    <row r="48" spans="1:4" ht="11.25">
      <c r="A48" s="240">
        <v>414300128</v>
      </c>
      <c r="B48" s="347" t="s">
        <v>461</v>
      </c>
      <c r="C48" s="233">
        <v>-3825</v>
      </c>
      <c r="D48" s="141"/>
    </row>
    <row r="49" spans="1:4" ht="11.25">
      <c r="A49" s="240">
        <v>414300129</v>
      </c>
      <c r="B49" s="347" t="s">
        <v>614</v>
      </c>
      <c r="C49" s="50">
        <v>-105</v>
      </c>
      <c r="D49" s="141"/>
    </row>
    <row r="50" spans="1:4" ht="11.25">
      <c r="A50" s="240">
        <v>414300130</v>
      </c>
      <c r="B50" s="353" t="s">
        <v>698</v>
      </c>
      <c r="C50" s="50">
        <v>-92</v>
      </c>
      <c r="D50" s="141"/>
    </row>
    <row r="51" spans="1:4" ht="11.25">
      <c r="A51" s="240">
        <v>414300132</v>
      </c>
      <c r="B51" s="347" t="s">
        <v>656</v>
      </c>
      <c r="C51" s="233">
        <v>-3413</v>
      </c>
      <c r="D51" s="141"/>
    </row>
    <row r="52" spans="1:4" ht="11.25">
      <c r="A52" s="240">
        <v>414300133</v>
      </c>
      <c r="B52" s="347" t="s">
        <v>657</v>
      </c>
      <c r="C52" s="233">
        <v>-12426</v>
      </c>
      <c r="D52" s="141"/>
    </row>
    <row r="53" spans="1:4" ht="11.25">
      <c r="A53" s="240">
        <v>414300134</v>
      </c>
      <c r="B53" s="347" t="s">
        <v>658</v>
      </c>
      <c r="C53" s="233">
        <v>-7055</v>
      </c>
      <c r="D53" s="141"/>
    </row>
    <row r="54" spans="1:4" ht="11.25">
      <c r="A54" s="240">
        <v>414300135</v>
      </c>
      <c r="B54" s="347" t="s">
        <v>462</v>
      </c>
      <c r="C54" s="233">
        <v>-29924.5</v>
      </c>
      <c r="D54" s="141"/>
    </row>
    <row r="55" spans="1:4" ht="11.25">
      <c r="A55" s="240">
        <v>414300136</v>
      </c>
      <c r="B55" s="347" t="s">
        <v>463</v>
      </c>
      <c r="C55" s="233">
        <v>-2977</v>
      </c>
      <c r="D55" s="141"/>
    </row>
    <row r="56" spans="1:4" ht="11.25">
      <c r="A56" s="240">
        <v>414300137</v>
      </c>
      <c r="B56" s="347" t="s">
        <v>464</v>
      </c>
      <c r="C56" s="50">
        <v>-582</v>
      </c>
      <c r="D56" s="141"/>
    </row>
    <row r="57" spans="1:4" ht="11.25">
      <c r="A57" s="240">
        <v>414300138</v>
      </c>
      <c r="B57" s="347" t="s">
        <v>465</v>
      </c>
      <c r="C57" s="233">
        <v>-128168.32</v>
      </c>
      <c r="D57" s="141"/>
    </row>
    <row r="58" spans="1:4" ht="11.25">
      <c r="A58" s="240">
        <v>414300139</v>
      </c>
      <c r="B58" s="347" t="s">
        <v>615</v>
      </c>
      <c r="C58" s="50">
        <v>-788</v>
      </c>
      <c r="D58" s="141"/>
    </row>
    <row r="59" spans="1:4" ht="11.25">
      <c r="A59" s="240">
        <v>414300140</v>
      </c>
      <c r="B59" s="347" t="s">
        <v>636</v>
      </c>
      <c r="C59" s="233">
        <v>-1149</v>
      </c>
      <c r="D59" s="141"/>
    </row>
    <row r="60" spans="1:4" ht="11.25">
      <c r="A60" s="240">
        <v>414300141</v>
      </c>
      <c r="B60" s="347" t="s">
        <v>466</v>
      </c>
      <c r="C60" s="233">
        <v>-2201498.8</v>
      </c>
      <c r="D60" s="141"/>
    </row>
    <row r="61" spans="1:4" ht="11.25">
      <c r="A61" s="240">
        <v>414300142</v>
      </c>
      <c r="B61" s="347" t="s">
        <v>616</v>
      </c>
      <c r="C61" s="50">
        <v>-209</v>
      </c>
      <c r="D61" s="141"/>
    </row>
    <row r="62" spans="1:4" ht="11.25">
      <c r="A62" s="240">
        <v>415100101</v>
      </c>
      <c r="B62" s="347" t="s">
        <v>467</v>
      </c>
      <c r="C62" s="233">
        <v>-45276</v>
      </c>
      <c r="D62" s="141"/>
    </row>
    <row r="63" spans="1:4" ht="11.25">
      <c r="A63" s="240">
        <v>415100102</v>
      </c>
      <c r="B63" s="347" t="s">
        <v>468</v>
      </c>
      <c r="C63" s="233">
        <v>-11323</v>
      </c>
      <c r="D63" s="141"/>
    </row>
    <row r="64" spans="1:4" ht="11.25">
      <c r="A64" s="240">
        <v>415100103</v>
      </c>
      <c r="B64" s="347" t="s">
        <v>469</v>
      </c>
      <c r="C64" s="233">
        <v>-181292</v>
      </c>
      <c r="D64" s="141"/>
    </row>
    <row r="65" spans="1:4" ht="11.25">
      <c r="A65" s="240">
        <v>415100105</v>
      </c>
      <c r="B65" s="347" t="s">
        <v>470</v>
      </c>
      <c r="C65" s="233">
        <v>-11520</v>
      </c>
      <c r="D65" s="141"/>
    </row>
    <row r="66" spans="1:4" ht="11.25">
      <c r="A66" s="240">
        <v>415100106</v>
      </c>
      <c r="B66" s="347" t="s">
        <v>471</v>
      </c>
      <c r="C66" s="233">
        <v>-439052</v>
      </c>
      <c r="D66" s="141"/>
    </row>
    <row r="67" spans="1:4" ht="11.25">
      <c r="A67" s="240">
        <v>415100107</v>
      </c>
      <c r="B67" s="347" t="s">
        <v>472</v>
      </c>
      <c r="C67" s="233">
        <v>-249960</v>
      </c>
      <c r="D67" s="141"/>
    </row>
    <row r="68" spans="1:4" ht="11.25">
      <c r="A68" s="240">
        <v>415100109</v>
      </c>
      <c r="B68" s="347" t="s">
        <v>473</v>
      </c>
      <c r="C68" s="233">
        <v>-6350</v>
      </c>
      <c r="D68" s="141"/>
    </row>
    <row r="69" spans="1:4" ht="11.25">
      <c r="A69" s="240">
        <v>415100111</v>
      </c>
      <c r="B69" s="347" t="s">
        <v>474</v>
      </c>
      <c r="C69" s="233">
        <v>-8310</v>
      </c>
      <c r="D69" s="141"/>
    </row>
    <row r="70" spans="1:4" ht="11.25">
      <c r="A70" s="240">
        <v>415100114</v>
      </c>
      <c r="B70" s="347" t="s">
        <v>475</v>
      </c>
      <c r="C70" s="233">
        <v>-4000</v>
      </c>
      <c r="D70" s="141"/>
    </row>
    <row r="71" spans="1:4" ht="11.25">
      <c r="A71" s="240">
        <v>415100115</v>
      </c>
      <c r="B71" s="347" t="s">
        <v>476</v>
      </c>
      <c r="C71" s="233">
        <v>-27954</v>
      </c>
      <c r="D71" s="141"/>
    </row>
    <row r="72" spans="1:4" ht="11.25">
      <c r="A72" s="240">
        <v>415100116</v>
      </c>
      <c r="B72" s="347" t="s">
        <v>617</v>
      </c>
      <c r="C72" s="50">
        <v>-2.75</v>
      </c>
      <c r="D72" s="141"/>
    </row>
    <row r="73" spans="1:4" ht="11.25">
      <c r="A73" s="240">
        <v>415100120</v>
      </c>
      <c r="B73" s="347" t="s">
        <v>477</v>
      </c>
      <c r="C73" s="50">
        <v>-66</v>
      </c>
      <c r="D73" s="141"/>
    </row>
    <row r="74" spans="1:4" ht="11.25">
      <c r="A74" s="240">
        <v>415100121</v>
      </c>
      <c r="B74" s="347" t="s">
        <v>618</v>
      </c>
      <c r="C74" s="233">
        <v>-4462.25</v>
      </c>
      <c r="D74" s="141"/>
    </row>
    <row r="75" spans="1:4" ht="11.25">
      <c r="A75" s="240">
        <v>415100122</v>
      </c>
      <c r="B75" s="347" t="s">
        <v>659</v>
      </c>
      <c r="C75" s="233">
        <v>-1927</v>
      </c>
      <c r="D75" s="141"/>
    </row>
    <row r="76" spans="1:4" ht="11.25">
      <c r="A76" s="240">
        <v>415100123</v>
      </c>
      <c r="B76" s="347" t="s">
        <v>478</v>
      </c>
      <c r="C76" s="233">
        <v>-1500</v>
      </c>
      <c r="D76" s="141"/>
    </row>
    <row r="77" spans="1:4" ht="11.25">
      <c r="A77" s="240">
        <v>415100125</v>
      </c>
      <c r="B77" s="347" t="s">
        <v>479</v>
      </c>
      <c r="C77" s="50">
        <v>-45</v>
      </c>
      <c r="D77" s="141"/>
    </row>
    <row r="78" spans="1:4" ht="11.25">
      <c r="A78" s="240">
        <v>415100126</v>
      </c>
      <c r="B78" s="347" t="s">
        <v>660</v>
      </c>
      <c r="C78" s="233">
        <v>-4028</v>
      </c>
      <c r="D78" s="141"/>
    </row>
    <row r="79" spans="1:4" ht="11.25">
      <c r="A79" s="240">
        <v>415100128</v>
      </c>
      <c r="B79" s="347" t="s">
        <v>661</v>
      </c>
      <c r="C79" s="233">
        <v>-52212.59</v>
      </c>
      <c r="D79" s="141"/>
    </row>
    <row r="80" spans="1:4" ht="11.25">
      <c r="A80" s="240">
        <v>416200101</v>
      </c>
      <c r="B80" s="347" t="s">
        <v>480</v>
      </c>
      <c r="C80" s="233">
        <v>-413613.64</v>
      </c>
      <c r="D80" s="141"/>
    </row>
    <row r="81" spans="1:4" ht="11.25">
      <c r="A81" s="240">
        <v>416200103</v>
      </c>
      <c r="B81" s="347" t="s">
        <v>481</v>
      </c>
      <c r="C81" s="233">
        <v>-311830</v>
      </c>
      <c r="D81" s="141"/>
    </row>
    <row r="82" spans="1:4" ht="11.25">
      <c r="A82" s="240">
        <v>416200104</v>
      </c>
      <c r="B82" s="347" t="s">
        <v>482</v>
      </c>
      <c r="C82" s="233">
        <v>-125607</v>
      </c>
      <c r="D82" s="141"/>
    </row>
    <row r="83" spans="1:4" ht="11.25">
      <c r="A83" s="240">
        <v>416200105</v>
      </c>
      <c r="B83" s="347" t="s">
        <v>483</v>
      </c>
      <c r="C83" s="233">
        <v>-662469.5</v>
      </c>
      <c r="D83" s="141"/>
    </row>
    <row r="84" spans="1:4" ht="11.25">
      <c r="A84" s="240">
        <v>416200106</v>
      </c>
      <c r="B84" s="347" t="s">
        <v>484</v>
      </c>
      <c r="C84" s="233">
        <v>-57775</v>
      </c>
      <c r="D84" s="141"/>
    </row>
    <row r="85" spans="1:4" ht="11.25">
      <c r="A85" s="240">
        <v>416200107</v>
      </c>
      <c r="B85" s="347" t="s">
        <v>637</v>
      </c>
      <c r="C85" s="233">
        <v>-140845</v>
      </c>
      <c r="D85" s="141"/>
    </row>
    <row r="86" spans="1:4" ht="11.25">
      <c r="A86" s="240">
        <v>416200108</v>
      </c>
      <c r="B86" s="347" t="s">
        <v>485</v>
      </c>
      <c r="C86" s="233">
        <v>-722574.49</v>
      </c>
      <c r="D86" s="141"/>
    </row>
    <row r="87" spans="1:4" ht="11.25">
      <c r="A87" s="240">
        <v>416200110</v>
      </c>
      <c r="B87" s="347" t="s">
        <v>486</v>
      </c>
      <c r="C87" s="233">
        <v>-44488</v>
      </c>
      <c r="D87" s="141"/>
    </row>
    <row r="88" spans="1:4" ht="11.25">
      <c r="A88" s="240">
        <v>416200112</v>
      </c>
      <c r="B88" s="347" t="s">
        <v>487</v>
      </c>
      <c r="C88" s="233">
        <v>-12650</v>
      </c>
      <c r="D88" s="152"/>
    </row>
    <row r="89" spans="1:4" ht="11.25">
      <c r="A89" s="240">
        <v>416200113</v>
      </c>
      <c r="B89" s="347" t="s">
        <v>638</v>
      </c>
      <c r="C89" s="233">
        <v>-131354.7</v>
      </c>
      <c r="D89" s="152"/>
    </row>
    <row r="90" spans="1:4" ht="11.25">
      <c r="A90" s="240">
        <v>416200114</v>
      </c>
      <c r="B90" s="347" t="s">
        <v>619</v>
      </c>
      <c r="C90" s="233">
        <v>-16803.64</v>
      </c>
      <c r="D90" s="152"/>
    </row>
    <row r="91" spans="1:4" ht="11.25">
      <c r="A91" s="240"/>
      <c r="B91" s="354" t="s">
        <v>488</v>
      </c>
      <c r="C91" s="4">
        <v>-132109785.86</v>
      </c>
      <c r="D91" s="152"/>
    </row>
    <row r="92" spans="1:4" ht="11.25">
      <c r="A92" s="240">
        <v>421100101</v>
      </c>
      <c r="B92" s="347" t="s">
        <v>489</v>
      </c>
      <c r="C92" s="233">
        <f>'[1]Hoja1'!C244</f>
        <v>-34802494.9</v>
      </c>
      <c r="D92" s="152"/>
    </row>
    <row r="93" spans="1:4" ht="11.25">
      <c r="A93" s="240">
        <v>421100102</v>
      </c>
      <c r="B93" s="347" t="s">
        <v>490</v>
      </c>
      <c r="C93" s="233">
        <f>'[1]Hoja1'!C245</f>
        <v>-14188890.93</v>
      </c>
      <c r="D93" s="152"/>
    </row>
    <row r="94" spans="1:4" ht="11.25">
      <c r="A94" s="240">
        <v>421100103</v>
      </c>
      <c r="B94" s="347" t="s">
        <v>491</v>
      </c>
      <c r="C94" s="233">
        <f>'[1]Hoja1'!C246</f>
        <v>-2096307.42</v>
      </c>
      <c r="D94" s="152"/>
    </row>
    <row r="95" spans="1:4" ht="11.25">
      <c r="A95" s="240">
        <v>421100104</v>
      </c>
      <c r="B95" s="347" t="s">
        <v>492</v>
      </c>
      <c r="C95" s="233">
        <f>'[1]Hoja1'!C247</f>
        <v>-3443461.68</v>
      </c>
      <c r="D95" s="152"/>
    </row>
    <row r="96" spans="1:4" ht="11.25">
      <c r="A96" s="240">
        <v>421100105</v>
      </c>
      <c r="B96" s="347" t="s">
        <v>493</v>
      </c>
      <c r="C96" s="233">
        <f>'[1]Hoja1'!C248</f>
        <v>-601671.41</v>
      </c>
      <c r="D96" s="152"/>
    </row>
    <row r="97" spans="1:4" ht="11.25">
      <c r="A97" s="240">
        <v>421100106</v>
      </c>
      <c r="B97" s="347" t="s">
        <v>494</v>
      </c>
      <c r="C97" s="233">
        <f>'[1]Hoja1'!C249</f>
        <v>-17283.84</v>
      </c>
      <c r="D97" s="152"/>
    </row>
    <row r="98" spans="1:4" ht="11.25">
      <c r="A98" s="240">
        <v>421100109</v>
      </c>
      <c r="B98" s="347" t="s">
        <v>495</v>
      </c>
      <c r="C98" s="233">
        <f>'[1]Hoja1'!C250</f>
        <v>-531626.12</v>
      </c>
      <c r="D98" s="152"/>
    </row>
    <row r="99" spans="1:4" ht="11.25">
      <c r="A99" s="240">
        <v>421100111</v>
      </c>
      <c r="B99" s="347" t="s">
        <v>662</v>
      </c>
      <c r="C99" s="233">
        <f>'[1]Hoja1'!C251</f>
        <v>-2689917</v>
      </c>
      <c r="D99" s="152"/>
    </row>
    <row r="100" spans="1:4" ht="11.25">
      <c r="A100" s="240">
        <v>421200101</v>
      </c>
      <c r="B100" s="347" t="s">
        <v>496</v>
      </c>
      <c r="C100" s="233">
        <f>'[1]Hoja1'!C252</f>
        <v>-34809354</v>
      </c>
      <c r="D100" s="152"/>
    </row>
    <row r="101" spans="1:4" ht="11.25">
      <c r="A101" s="240">
        <v>421200201</v>
      </c>
      <c r="B101" s="347" t="s">
        <v>497</v>
      </c>
      <c r="C101" s="233">
        <f>'[1]Hoja1'!C253</f>
        <v>-30075012</v>
      </c>
      <c r="D101" s="152"/>
    </row>
    <row r="102" spans="1:4" ht="11.25">
      <c r="A102" s="240">
        <v>421308355</v>
      </c>
      <c r="B102" s="347" t="s">
        <v>677</v>
      </c>
      <c r="C102" s="233">
        <f>'[1]Hoja1'!C254</f>
        <v>-162725.03</v>
      </c>
      <c r="D102" s="152"/>
    </row>
    <row r="103" spans="1:4" ht="11.25">
      <c r="A103" s="240">
        <v>421308366</v>
      </c>
      <c r="B103" s="347" t="s">
        <v>620</v>
      </c>
      <c r="C103" s="233">
        <f>'[1]Hoja1'!C255</f>
        <v>-4559519.66</v>
      </c>
      <c r="D103" s="152"/>
    </row>
    <row r="104" spans="1:4" s="346" customFormat="1" ht="11.25">
      <c r="A104" s="240">
        <v>421308367</v>
      </c>
      <c r="B104" s="347" t="s">
        <v>498</v>
      </c>
      <c r="C104" s="233">
        <f>'[1]Hoja1'!C256</f>
        <v>-35235.44</v>
      </c>
      <c r="D104" s="152"/>
    </row>
    <row r="105" spans="1:4" s="346" customFormat="1" ht="11.25">
      <c r="A105" s="240">
        <v>421308368</v>
      </c>
      <c r="B105" s="347" t="s">
        <v>691</v>
      </c>
      <c r="C105" s="233">
        <f>'[1]Hoja1'!C257</f>
        <v>-2292906.85</v>
      </c>
      <c r="D105" s="152"/>
    </row>
    <row r="106" spans="1:4" s="346" customFormat="1" ht="11.25">
      <c r="A106" s="240">
        <v>421308369</v>
      </c>
      <c r="B106" s="347" t="s">
        <v>692</v>
      </c>
      <c r="C106" s="233">
        <f>'[1]Hoja1'!C258</f>
        <v>-1508129.58</v>
      </c>
      <c r="D106" s="152"/>
    </row>
    <row r="107" spans="1:4" s="346" customFormat="1" ht="11.25">
      <c r="A107" s="240">
        <v>421308370</v>
      </c>
      <c r="B107" s="347" t="s">
        <v>678</v>
      </c>
      <c r="C107" s="233">
        <f>'[1]Hoja1'!C259</f>
        <v>-295250</v>
      </c>
      <c r="D107" s="152"/>
    </row>
    <row r="108" spans="1:4" ht="11.25">
      <c r="A108" s="180"/>
      <c r="B108" s="194" t="s">
        <v>55</v>
      </c>
      <c r="C108" s="146">
        <f>C91+C8</f>
        <v>-151850184.76</v>
      </c>
      <c r="D108" s="152"/>
    </row>
    <row r="109" spans="1:4" ht="11.25">
      <c r="A109" s="166"/>
      <c r="B109" s="166"/>
      <c r="C109" s="116"/>
      <c r="D109" s="116"/>
    </row>
    <row r="110" spans="1:4" ht="11.25">
      <c r="A110" s="166"/>
      <c r="B110" s="166"/>
      <c r="C110" s="116"/>
      <c r="D110" s="116"/>
    </row>
    <row r="111" spans="1:4" ht="11.25">
      <c r="A111" s="166"/>
      <c r="B111" s="166"/>
      <c r="C111" s="116"/>
      <c r="D111" s="116"/>
    </row>
    <row r="112" spans="1:4" ht="11.25">
      <c r="A112" s="166"/>
      <c r="B112" s="166"/>
      <c r="C112" s="116"/>
      <c r="D112" s="116"/>
    </row>
    <row r="113" spans="1:4" ht="11.25">
      <c r="A113" s="166"/>
      <c r="B113" s="166"/>
      <c r="C113" s="116"/>
      <c r="D113" s="116"/>
    </row>
    <row r="114" spans="1:4" ht="11.25">
      <c r="A114" s="166"/>
      <c r="B114" s="166"/>
      <c r="C114" s="116"/>
      <c r="D114" s="116"/>
    </row>
    <row r="115" spans="1:4" ht="11.25">
      <c r="A115" s="166"/>
      <c r="B115" s="166"/>
      <c r="C115" s="116"/>
      <c r="D115" s="116"/>
    </row>
    <row r="116" spans="1:4" ht="11.25">
      <c r="A116" s="166"/>
      <c r="B116" s="166"/>
      <c r="C116" s="116"/>
      <c r="D116" s="116"/>
    </row>
    <row r="117" spans="1:4" ht="11.25">
      <c r="A117" s="166"/>
      <c r="B117" s="166"/>
      <c r="C117" s="116"/>
      <c r="D117" s="116"/>
    </row>
    <row r="118" spans="1:4" ht="11.25">
      <c r="A118" s="166"/>
      <c r="B118" s="166"/>
      <c r="C118" s="116"/>
      <c r="D118" s="116"/>
    </row>
    <row r="119" spans="1:4" ht="11.25">
      <c r="A119" s="166"/>
      <c r="B119" s="166"/>
      <c r="C119" s="116"/>
      <c r="D119" s="116"/>
    </row>
    <row r="120" spans="1:4" ht="11.25">
      <c r="A120" s="166"/>
      <c r="B120" s="166"/>
      <c r="C120" s="116"/>
      <c r="D120" s="116"/>
    </row>
    <row r="121" spans="1:4" ht="11.25">
      <c r="A121" s="166"/>
      <c r="B121" s="166"/>
      <c r="C121" s="116"/>
      <c r="D121" s="116"/>
    </row>
    <row r="122" spans="1:4" ht="11.25">
      <c r="A122" s="166"/>
      <c r="B122" s="166"/>
      <c r="C122" s="116"/>
      <c r="D122" s="116"/>
    </row>
    <row r="123" spans="1:4" ht="11.25">
      <c r="A123" s="166"/>
      <c r="B123" s="166"/>
      <c r="C123" s="116"/>
      <c r="D123" s="116"/>
    </row>
    <row r="124" spans="1:4" ht="11.25">
      <c r="A124" s="166"/>
      <c r="B124" s="166"/>
      <c r="C124" s="116"/>
      <c r="D124" s="116"/>
    </row>
    <row r="125" spans="1:4" ht="11.25">
      <c r="A125" s="166"/>
      <c r="B125" s="166"/>
      <c r="C125" s="116"/>
      <c r="D125" s="116"/>
    </row>
    <row r="126" spans="1:4" ht="11.25">
      <c r="A126" s="166"/>
      <c r="B126" s="166"/>
      <c r="C126" s="116"/>
      <c r="D126" s="116"/>
    </row>
    <row r="127" spans="1:4" ht="11.25">
      <c r="A127" s="166"/>
      <c r="B127" s="166"/>
      <c r="C127" s="116"/>
      <c r="D127" s="116"/>
    </row>
    <row r="128" spans="1:4" ht="11.25">
      <c r="A128" s="166"/>
      <c r="B128" s="166"/>
      <c r="C128" s="116"/>
      <c r="D128" s="116"/>
    </row>
    <row r="129" spans="1:4" ht="11.25">
      <c r="A129" s="166"/>
      <c r="B129" s="166"/>
      <c r="C129" s="116"/>
      <c r="D129" s="116"/>
    </row>
    <row r="130" spans="1:4" ht="11.25">
      <c r="A130" s="166"/>
      <c r="B130" s="166"/>
      <c r="C130" s="116"/>
      <c r="D130" s="116"/>
    </row>
    <row r="131" spans="1:4" ht="11.25">
      <c r="A131" s="166"/>
      <c r="B131" s="166"/>
      <c r="C131" s="116"/>
      <c r="D131" s="116"/>
    </row>
    <row r="132" spans="1:4" ht="11.25">
      <c r="A132" s="166"/>
      <c r="B132" s="166"/>
      <c r="C132" s="116"/>
      <c r="D132" s="116"/>
    </row>
    <row r="133" spans="1:4" ht="11.25">
      <c r="A133" s="166"/>
      <c r="B133" s="166"/>
      <c r="C133" s="116"/>
      <c r="D133" s="116"/>
    </row>
    <row r="134" spans="1:4" ht="11.25">
      <c r="A134" s="166"/>
      <c r="B134" s="166"/>
      <c r="C134" s="116"/>
      <c r="D134" s="116"/>
    </row>
  </sheetData>
  <sheetProtection/>
  <dataValidations count="4">
    <dataValidation allowBlank="1" showInputMessage="1" showErrorMessage="1" prompt="Características cualitativas significativas que les impacten financieramente." sqref="D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086614173228347" right="0.7086614173228347" top="0.984251968503937" bottom="0.984251968503937" header="0.31496062992125984" footer="0.31496062992125984"/>
  <pageSetup horizontalDpi="600" verticalDpi="600" orientation="portrait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SheetLayoutView="100" zoomScalePageLayoutView="0" workbookViewId="0" topLeftCell="A1">
      <selection activeCell="G13" sqref="G13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6" width="11.421875" style="8" customWidth="1"/>
    <col min="7" max="16384" width="11.421875" style="8" customWidth="1"/>
  </cols>
  <sheetData>
    <row r="1" spans="1:5" ht="11.25">
      <c r="A1" s="74" t="s">
        <v>46</v>
      </c>
      <c r="B1" s="74"/>
      <c r="C1" s="6"/>
      <c r="E1" s="7"/>
    </row>
    <row r="2" spans="1:3" ht="11.25">
      <c r="A2" s="74" t="s">
        <v>0</v>
      </c>
      <c r="B2" s="74"/>
      <c r="C2" s="6"/>
    </row>
    <row r="3" spans="1:5" ht="11.25">
      <c r="A3" s="43"/>
      <c r="B3" s="43"/>
      <c r="C3" s="75"/>
      <c r="D3" s="43"/>
      <c r="E3" s="43"/>
    </row>
    <row r="4" spans="1:5" ht="11.25">
      <c r="A4" s="43"/>
      <c r="B4" s="43"/>
      <c r="C4" s="75"/>
      <c r="D4" s="43"/>
      <c r="E4" s="43"/>
    </row>
    <row r="5" spans="1:5" ht="11.25" customHeight="1">
      <c r="A5" s="371" t="s">
        <v>189</v>
      </c>
      <c r="B5" s="373"/>
      <c r="C5" s="75"/>
      <c r="E5" s="12" t="s">
        <v>122</v>
      </c>
    </row>
    <row r="6" spans="1:5" ht="11.25">
      <c r="A6" s="78"/>
      <c r="B6" s="78"/>
      <c r="C6" s="79"/>
      <c r="D6" s="78"/>
      <c r="E6" s="99"/>
    </row>
    <row r="7" spans="1:5" ht="15" customHeight="1">
      <c r="A7" s="15" t="s">
        <v>49</v>
      </c>
      <c r="B7" s="16" t="s">
        <v>50</v>
      </c>
      <c r="C7" s="17" t="s">
        <v>51</v>
      </c>
      <c r="D7" s="24" t="s">
        <v>95</v>
      </c>
      <c r="E7" s="17" t="s">
        <v>64</v>
      </c>
    </row>
    <row r="8" spans="1:5" ht="11.25">
      <c r="A8" s="100"/>
      <c r="B8" s="100"/>
      <c r="C8" s="101"/>
      <c r="D8" s="50"/>
      <c r="E8" s="50"/>
    </row>
    <row r="9" spans="1:5" ht="11.25">
      <c r="A9" s="100"/>
      <c r="B9" s="100"/>
      <c r="C9" s="101"/>
      <c r="D9" s="50"/>
      <c r="E9" s="50"/>
    </row>
    <row r="10" spans="1:5" ht="11.25">
      <c r="A10" s="100"/>
      <c r="B10" s="100"/>
      <c r="C10" s="101"/>
      <c r="D10" s="50"/>
      <c r="E10" s="50"/>
    </row>
    <row r="11" spans="1:5" ht="11.25">
      <c r="A11" s="100"/>
      <c r="B11" s="100"/>
      <c r="C11" s="101"/>
      <c r="D11" s="50"/>
      <c r="E11" s="50"/>
    </row>
    <row r="12" spans="1:5" ht="11.25">
      <c r="A12" s="30"/>
      <c r="B12" s="30" t="s">
        <v>55</v>
      </c>
      <c r="C12" s="31">
        <f>SUM(C8:C11)</f>
        <v>0</v>
      </c>
      <c r="D12" s="80"/>
      <c r="E12" s="80"/>
    </row>
  </sheetData>
  <sheetProtection/>
  <mergeCells count="1">
    <mergeCell ref="A5:B5"/>
  </mergeCells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93"/>
  <sheetViews>
    <sheetView zoomScaleSheetLayoutView="100" zoomScalePageLayoutView="0" workbookViewId="0" topLeftCell="B65">
      <selection activeCell="A8" sqref="A8:D92"/>
    </sheetView>
  </sheetViews>
  <sheetFormatPr defaultColWidth="11.421875" defaultRowHeight="15"/>
  <cols>
    <col min="1" max="1" width="20.7109375" style="166" customWidth="1"/>
    <col min="2" max="2" width="50.7109375" style="166" customWidth="1"/>
    <col min="3" max="3" width="17.7109375" style="116" customWidth="1"/>
    <col min="4" max="4" width="17.7109375" style="205" customWidth="1"/>
    <col min="5" max="5" width="17.7109375" style="206" customWidth="1"/>
    <col min="6" max="8" width="11.421875" style="166" customWidth="1"/>
    <col min="9" max="16384" width="11.421875" style="8" customWidth="1"/>
  </cols>
  <sheetData>
    <row r="1" spans="1:5" s="43" customFormat="1" ht="11.25" customHeight="1">
      <c r="A1" s="74" t="s">
        <v>46</v>
      </c>
      <c r="B1" s="74"/>
      <c r="C1" s="75"/>
      <c r="D1" s="102"/>
      <c r="E1" s="7"/>
    </row>
    <row r="2" spans="1:5" s="43" customFormat="1" ht="11.25" customHeight="1">
      <c r="A2" s="74" t="s">
        <v>0</v>
      </c>
      <c r="B2" s="74"/>
      <c r="C2" s="75"/>
      <c r="D2" s="102"/>
      <c r="E2" s="103"/>
    </row>
    <row r="3" spans="3:5" s="43" customFormat="1" ht="10.5" customHeight="1">
      <c r="C3" s="75"/>
      <c r="D3" s="102"/>
      <c r="E3" s="103"/>
    </row>
    <row r="4" spans="3:5" s="43" customFormat="1" ht="10.5" customHeight="1">
      <c r="C4" s="75"/>
      <c r="D4" s="102"/>
      <c r="E4" s="103"/>
    </row>
    <row r="5" spans="1:5" s="43" customFormat="1" ht="11.25" customHeight="1">
      <c r="A5" s="10" t="s">
        <v>261</v>
      </c>
      <c r="B5" s="10"/>
      <c r="C5" s="329"/>
      <c r="D5" s="330"/>
      <c r="E5" s="331" t="s">
        <v>123</v>
      </c>
    </row>
    <row r="6" spans="1:8" ht="11.25" customHeight="1">
      <c r="A6" s="332"/>
      <c r="B6" s="333"/>
      <c r="C6" s="334"/>
      <c r="D6" s="335"/>
      <c r="E6" s="336"/>
      <c r="F6" s="8"/>
      <c r="G6" s="8"/>
      <c r="H6" s="8"/>
    </row>
    <row r="7" spans="1:8" ht="15" customHeight="1">
      <c r="A7" s="337" t="s">
        <v>49</v>
      </c>
      <c r="B7" s="338" t="s">
        <v>50</v>
      </c>
      <c r="C7" s="339" t="s">
        <v>51</v>
      </c>
      <c r="D7" s="104" t="s">
        <v>124</v>
      </c>
      <c r="E7" s="340" t="s">
        <v>125</v>
      </c>
      <c r="F7" s="8"/>
      <c r="G7" s="8"/>
      <c r="H7" s="8"/>
    </row>
    <row r="8" spans="1:5" ht="11.25">
      <c r="A8" s="240">
        <v>511101111</v>
      </c>
      <c r="B8" s="50" t="s">
        <v>499</v>
      </c>
      <c r="C8" s="233">
        <v>2342315.23</v>
      </c>
      <c r="D8" s="50">
        <v>2.46</v>
      </c>
      <c r="E8" s="349"/>
    </row>
    <row r="9" spans="1:5" ht="11.25">
      <c r="A9" s="240">
        <v>511101131</v>
      </c>
      <c r="B9" s="50" t="s">
        <v>500</v>
      </c>
      <c r="C9" s="233">
        <v>3415115.63</v>
      </c>
      <c r="D9" s="50">
        <v>3.58</v>
      </c>
      <c r="E9" s="349"/>
    </row>
    <row r="10" spans="1:5" ht="11.25">
      <c r="A10" s="240">
        <v>511101132</v>
      </c>
      <c r="B10" s="50" t="s">
        <v>501</v>
      </c>
      <c r="C10" s="233">
        <v>15771823.48</v>
      </c>
      <c r="D10" s="50">
        <v>16.55</v>
      </c>
      <c r="E10" s="349"/>
    </row>
    <row r="11" spans="1:5" ht="11.25">
      <c r="A11" s="240">
        <v>511201212</v>
      </c>
      <c r="B11" s="50" t="s">
        <v>502</v>
      </c>
      <c r="C11" s="233">
        <v>9395381.61</v>
      </c>
      <c r="D11" s="50">
        <v>9.86</v>
      </c>
      <c r="E11" s="349"/>
    </row>
    <row r="12" spans="1:5" ht="11.25">
      <c r="A12" s="240">
        <v>511301311</v>
      </c>
      <c r="B12" s="50" t="s">
        <v>503</v>
      </c>
      <c r="C12" s="233">
        <v>12089.4</v>
      </c>
      <c r="D12" s="50">
        <v>0.01</v>
      </c>
      <c r="E12" s="349"/>
    </row>
    <row r="13" spans="1:5" ht="11.25">
      <c r="A13" s="240">
        <v>511301321</v>
      </c>
      <c r="B13" s="50" t="s">
        <v>504</v>
      </c>
      <c r="C13" s="233">
        <v>1006698.38</v>
      </c>
      <c r="D13" s="50">
        <v>1.06</v>
      </c>
      <c r="E13" s="349"/>
    </row>
    <row r="14" spans="1:5" ht="11.25">
      <c r="A14" s="240">
        <v>511301323</v>
      </c>
      <c r="B14" s="50" t="s">
        <v>505</v>
      </c>
      <c r="C14" s="233">
        <v>182484.34</v>
      </c>
      <c r="D14" s="50">
        <v>0.19</v>
      </c>
      <c r="E14" s="349"/>
    </row>
    <row r="15" spans="1:5" ht="11.25">
      <c r="A15" s="240">
        <v>511301342</v>
      </c>
      <c r="B15" s="50" t="s">
        <v>506</v>
      </c>
      <c r="C15" s="233">
        <v>1267725.43</v>
      </c>
      <c r="D15" s="50">
        <v>1.33</v>
      </c>
      <c r="E15" s="349"/>
    </row>
    <row r="16" spans="1:5" ht="11.25">
      <c r="A16" s="240">
        <v>511301371</v>
      </c>
      <c r="B16" s="50" t="s">
        <v>507</v>
      </c>
      <c r="C16" s="233">
        <v>97341.39</v>
      </c>
      <c r="D16" s="50">
        <v>0.1</v>
      </c>
      <c r="E16" s="349"/>
    </row>
    <row r="17" spans="1:5" ht="11.25">
      <c r="A17" s="240">
        <v>511401413</v>
      </c>
      <c r="B17" s="50" t="s">
        <v>508</v>
      </c>
      <c r="C17" s="233">
        <v>2092699.3</v>
      </c>
      <c r="D17" s="50">
        <v>2.2</v>
      </c>
      <c r="E17" s="349"/>
    </row>
    <row r="18" spans="1:5" ht="11.25">
      <c r="A18" s="240">
        <v>511401421</v>
      </c>
      <c r="B18" s="50" t="s">
        <v>639</v>
      </c>
      <c r="C18" s="233">
        <v>590818.5</v>
      </c>
      <c r="D18" s="50">
        <v>0.62</v>
      </c>
      <c r="E18" s="349"/>
    </row>
    <row r="19" spans="1:5" ht="11.25">
      <c r="A19" s="240">
        <v>511401431</v>
      </c>
      <c r="B19" s="50" t="s">
        <v>640</v>
      </c>
      <c r="C19" s="233">
        <v>825948.19</v>
      </c>
      <c r="D19" s="50">
        <v>0.87</v>
      </c>
      <c r="E19" s="349"/>
    </row>
    <row r="20" spans="1:5" ht="11.25">
      <c r="A20" s="240">
        <v>511401441</v>
      </c>
      <c r="B20" s="50" t="s">
        <v>509</v>
      </c>
      <c r="C20" s="233">
        <v>220000</v>
      </c>
      <c r="D20" s="50">
        <v>0.23</v>
      </c>
      <c r="E20" s="349"/>
    </row>
    <row r="21" spans="1:5" ht="11.25">
      <c r="A21" s="240">
        <v>511501511</v>
      </c>
      <c r="B21" s="50" t="s">
        <v>510</v>
      </c>
      <c r="C21" s="233">
        <v>278736.05</v>
      </c>
      <c r="D21" s="50">
        <v>0.29</v>
      </c>
      <c r="E21" s="349"/>
    </row>
    <row r="22" spans="1:5" ht="11.25">
      <c r="A22" s="240">
        <v>511501522</v>
      </c>
      <c r="B22" s="50" t="s">
        <v>511</v>
      </c>
      <c r="C22" s="233">
        <v>841205.02</v>
      </c>
      <c r="D22" s="50">
        <v>0.88</v>
      </c>
      <c r="E22" s="349"/>
    </row>
    <row r="23" spans="1:5" ht="11.25">
      <c r="A23" s="240">
        <v>511501551</v>
      </c>
      <c r="B23" s="50" t="s">
        <v>621</v>
      </c>
      <c r="C23" s="233">
        <v>12000</v>
      </c>
      <c r="D23" s="50">
        <v>0.01</v>
      </c>
      <c r="E23" s="349"/>
    </row>
    <row r="24" spans="1:5" ht="11.25">
      <c r="A24" s="240">
        <v>511501591</v>
      </c>
      <c r="B24" s="50" t="s">
        <v>512</v>
      </c>
      <c r="C24" s="233">
        <v>4577150.34</v>
      </c>
      <c r="D24" s="50">
        <v>4.8</v>
      </c>
      <c r="E24" s="349"/>
    </row>
    <row r="25" spans="1:5" ht="11.25">
      <c r="A25" s="240">
        <v>511501592</v>
      </c>
      <c r="B25" s="50" t="s">
        <v>513</v>
      </c>
      <c r="C25" s="233">
        <v>4611222.02</v>
      </c>
      <c r="D25" s="50">
        <v>4.84</v>
      </c>
      <c r="E25" s="349"/>
    </row>
    <row r="26" spans="1:5" ht="11.25">
      <c r="A26" s="240">
        <v>512102111</v>
      </c>
      <c r="B26" s="50" t="s">
        <v>514</v>
      </c>
      <c r="C26" s="233">
        <v>541037.12</v>
      </c>
      <c r="D26" s="50">
        <v>0.57</v>
      </c>
      <c r="E26" s="349"/>
    </row>
    <row r="27" spans="1:5" ht="11.25">
      <c r="A27" s="240">
        <v>512102112</v>
      </c>
      <c r="B27" s="50" t="s">
        <v>663</v>
      </c>
      <c r="C27" s="233">
        <v>5490.03</v>
      </c>
      <c r="D27" s="50">
        <v>0.01</v>
      </c>
      <c r="E27" s="349"/>
    </row>
    <row r="28" spans="1:5" ht="11.25">
      <c r="A28" s="240">
        <v>512102113</v>
      </c>
      <c r="B28" s="50" t="s">
        <v>690</v>
      </c>
      <c r="C28" s="233">
        <v>16575.8</v>
      </c>
      <c r="D28" s="50">
        <v>0.02</v>
      </c>
      <c r="E28" s="349"/>
    </row>
    <row r="29" spans="1:5" ht="11.25">
      <c r="A29" s="240">
        <v>512102142</v>
      </c>
      <c r="B29" s="50" t="s">
        <v>622</v>
      </c>
      <c r="C29" s="233">
        <v>5104</v>
      </c>
      <c r="D29" s="50">
        <v>0.01</v>
      </c>
      <c r="E29" s="349"/>
    </row>
    <row r="30" spans="1:5" ht="11.25">
      <c r="A30" s="240">
        <v>512102151</v>
      </c>
      <c r="B30" s="50" t="s">
        <v>515</v>
      </c>
      <c r="C30" s="233">
        <v>372141.67</v>
      </c>
      <c r="D30" s="50">
        <v>0.39</v>
      </c>
      <c r="E30" s="349"/>
    </row>
    <row r="31" spans="1:5" ht="11.25">
      <c r="A31" s="240">
        <v>512102161</v>
      </c>
      <c r="B31" s="50" t="s">
        <v>516</v>
      </c>
      <c r="C31" s="233">
        <v>82154.01</v>
      </c>
      <c r="D31" s="50">
        <v>0.09</v>
      </c>
      <c r="E31" s="349"/>
    </row>
    <row r="32" spans="1:5" ht="11.25">
      <c r="A32" s="240">
        <v>512102171</v>
      </c>
      <c r="B32" s="50" t="s">
        <v>641</v>
      </c>
      <c r="C32" s="233">
        <v>1635.45</v>
      </c>
      <c r="D32" s="50">
        <v>0</v>
      </c>
      <c r="E32" s="349"/>
    </row>
    <row r="33" spans="1:5" ht="11.25">
      <c r="A33" s="240">
        <v>512202212</v>
      </c>
      <c r="B33" s="50" t="s">
        <v>517</v>
      </c>
      <c r="C33" s="233">
        <v>41242.66</v>
      </c>
      <c r="D33" s="50">
        <v>0.04</v>
      </c>
      <c r="E33" s="349"/>
    </row>
    <row r="34" spans="1:5" ht="11.25">
      <c r="A34" s="240">
        <v>512202221</v>
      </c>
      <c r="B34" s="50" t="s">
        <v>518</v>
      </c>
      <c r="C34" s="233">
        <v>117600</v>
      </c>
      <c r="D34" s="50">
        <v>0.12</v>
      </c>
      <c r="E34" s="349"/>
    </row>
    <row r="35" spans="1:5" ht="11.25">
      <c r="A35" s="240">
        <v>512402421</v>
      </c>
      <c r="B35" s="50" t="s">
        <v>623</v>
      </c>
      <c r="C35" s="233">
        <v>154017.8</v>
      </c>
      <c r="D35" s="50">
        <v>0.16</v>
      </c>
      <c r="E35" s="349"/>
    </row>
    <row r="36" spans="1:5" ht="11.25">
      <c r="A36" s="240">
        <v>512402461</v>
      </c>
      <c r="B36" s="50" t="s">
        <v>624</v>
      </c>
      <c r="C36" s="233">
        <v>514758.46</v>
      </c>
      <c r="D36" s="50">
        <v>0.54</v>
      </c>
      <c r="E36" s="349"/>
    </row>
    <row r="37" spans="1:5" ht="11.25">
      <c r="A37" s="240">
        <v>512402471</v>
      </c>
      <c r="B37" s="50" t="s">
        <v>679</v>
      </c>
      <c r="C37" s="233">
        <v>15588.01</v>
      </c>
      <c r="D37" s="50">
        <v>0.02</v>
      </c>
      <c r="E37" s="349"/>
    </row>
    <row r="38" spans="1:5" ht="11.25">
      <c r="A38" s="240">
        <v>512402481</v>
      </c>
      <c r="B38" s="50" t="s">
        <v>642</v>
      </c>
      <c r="C38" s="233">
        <v>71297.47</v>
      </c>
      <c r="D38" s="50">
        <v>0.07</v>
      </c>
      <c r="E38" s="349"/>
    </row>
    <row r="39" spans="1:5" ht="11.25">
      <c r="A39" s="240">
        <v>512202491</v>
      </c>
      <c r="B39" s="50" t="s">
        <v>625</v>
      </c>
      <c r="C39" s="233">
        <v>60101.65</v>
      </c>
      <c r="D39" s="50">
        <v>0.06</v>
      </c>
      <c r="E39" s="349"/>
    </row>
    <row r="40" spans="1:5" ht="11.25">
      <c r="A40" s="240">
        <v>512502522</v>
      </c>
      <c r="B40" s="50" t="s">
        <v>643</v>
      </c>
      <c r="C40" s="233">
        <v>3713.09</v>
      </c>
      <c r="D40" s="50">
        <v>0</v>
      </c>
      <c r="E40" s="349"/>
    </row>
    <row r="41" spans="1:5" ht="11.25">
      <c r="A41" s="240">
        <v>512502531</v>
      </c>
      <c r="B41" s="50" t="s">
        <v>680</v>
      </c>
      <c r="C41" s="233">
        <v>17910</v>
      </c>
      <c r="D41" s="50">
        <v>0.02</v>
      </c>
      <c r="E41" s="349"/>
    </row>
    <row r="42" spans="1:5" ht="11.25">
      <c r="A42" s="240">
        <v>512502541</v>
      </c>
      <c r="B42" s="50" t="s">
        <v>664</v>
      </c>
      <c r="C42" s="233">
        <v>19985.65</v>
      </c>
      <c r="D42" s="50">
        <v>0.02</v>
      </c>
      <c r="E42" s="349"/>
    </row>
    <row r="43" spans="1:5" ht="11.25">
      <c r="A43" s="240">
        <v>512602611</v>
      </c>
      <c r="B43" s="50" t="s">
        <v>519</v>
      </c>
      <c r="C43" s="233">
        <v>2208884.32</v>
      </c>
      <c r="D43" s="50">
        <v>2.32</v>
      </c>
      <c r="E43" s="349"/>
    </row>
    <row r="44" spans="1:5" ht="11.25">
      <c r="A44" s="240">
        <v>512602612</v>
      </c>
      <c r="B44" s="50" t="s">
        <v>520</v>
      </c>
      <c r="C44" s="233">
        <v>3537813.15</v>
      </c>
      <c r="D44" s="50">
        <v>3.71</v>
      </c>
      <c r="E44" s="349"/>
    </row>
    <row r="45" spans="1:5" ht="11.25">
      <c r="A45" s="240">
        <v>512602613</v>
      </c>
      <c r="B45" s="50" t="s">
        <v>665</v>
      </c>
      <c r="C45" s="233">
        <v>150000</v>
      </c>
      <c r="D45" s="50">
        <v>0.16</v>
      </c>
      <c r="E45" s="349"/>
    </row>
    <row r="46" spans="1:5" ht="11.25">
      <c r="A46" s="240">
        <v>512602711</v>
      </c>
      <c r="B46" s="50" t="s">
        <v>666</v>
      </c>
      <c r="C46" s="233">
        <v>479878.58</v>
      </c>
      <c r="D46" s="50">
        <v>0.5</v>
      </c>
      <c r="E46" s="349"/>
    </row>
    <row r="47" spans="1:5" ht="11.25">
      <c r="A47" s="240">
        <v>512602721</v>
      </c>
      <c r="B47" s="50" t="s">
        <v>667</v>
      </c>
      <c r="C47" s="233">
        <v>5152.6</v>
      </c>
      <c r="D47" s="50">
        <v>0.01</v>
      </c>
      <c r="E47" s="349"/>
    </row>
    <row r="48" spans="1:5" ht="11.25">
      <c r="A48" s="240">
        <v>512702751</v>
      </c>
      <c r="B48" s="50" t="s">
        <v>644</v>
      </c>
      <c r="C48" s="50">
        <v>591.74</v>
      </c>
      <c r="D48" s="50">
        <v>0</v>
      </c>
      <c r="E48" s="349"/>
    </row>
    <row r="49" spans="1:5" ht="11.25">
      <c r="A49" s="240">
        <v>512902911</v>
      </c>
      <c r="B49" s="50" t="s">
        <v>626</v>
      </c>
      <c r="C49" s="233">
        <v>14701</v>
      </c>
      <c r="D49" s="50">
        <v>0.02</v>
      </c>
      <c r="E49" s="349"/>
    </row>
    <row r="50" spans="1:5" ht="11.25">
      <c r="A50" s="240">
        <v>512902941</v>
      </c>
      <c r="B50" s="50" t="s">
        <v>645</v>
      </c>
      <c r="C50" s="233">
        <v>41927.85</v>
      </c>
      <c r="D50" s="50">
        <v>0.04</v>
      </c>
      <c r="E50" s="349"/>
    </row>
    <row r="51" spans="1:5" ht="11.25">
      <c r="A51" s="240">
        <v>512902951</v>
      </c>
      <c r="B51" s="50" t="s">
        <v>699</v>
      </c>
      <c r="C51" s="233">
        <v>3139.15</v>
      </c>
      <c r="D51" s="50">
        <v>0</v>
      </c>
      <c r="E51" s="349"/>
    </row>
    <row r="52" spans="1:5" ht="11.25">
      <c r="A52" s="240">
        <v>513103111</v>
      </c>
      <c r="B52" s="50" t="s">
        <v>627</v>
      </c>
      <c r="C52" s="233">
        <v>316944</v>
      </c>
      <c r="D52" s="50">
        <v>0.33</v>
      </c>
      <c r="E52" s="349"/>
    </row>
    <row r="53" spans="1:5" ht="11.25">
      <c r="A53" s="240">
        <v>513103112</v>
      </c>
      <c r="B53" s="50" t="s">
        <v>521</v>
      </c>
      <c r="C53" s="233">
        <v>8753160.1</v>
      </c>
      <c r="D53" s="50">
        <v>9.18</v>
      </c>
      <c r="E53" s="349"/>
    </row>
    <row r="54" spans="1:5" ht="11.25">
      <c r="A54" s="240">
        <v>513103141</v>
      </c>
      <c r="B54" s="50" t="s">
        <v>522</v>
      </c>
      <c r="C54" s="233">
        <v>440057.45</v>
      </c>
      <c r="D54" s="50">
        <v>0.46</v>
      </c>
      <c r="E54" s="349"/>
    </row>
    <row r="55" spans="1:5" ht="11.25">
      <c r="A55" s="240">
        <v>513103151</v>
      </c>
      <c r="B55" s="50" t="s">
        <v>523</v>
      </c>
      <c r="C55" s="233">
        <v>47740.17</v>
      </c>
      <c r="D55" s="50">
        <v>0.05</v>
      </c>
      <c r="E55" s="349"/>
    </row>
    <row r="56" spans="1:5" ht="11.25">
      <c r="A56" s="240">
        <v>513103152</v>
      </c>
      <c r="B56" s="50" t="s">
        <v>524</v>
      </c>
      <c r="C56" s="233">
        <v>137681.25</v>
      </c>
      <c r="D56" s="50">
        <v>0.14</v>
      </c>
      <c r="E56" s="349"/>
    </row>
    <row r="57" spans="1:5" ht="11.25">
      <c r="A57" s="240">
        <v>513103171</v>
      </c>
      <c r="B57" s="50" t="s">
        <v>681</v>
      </c>
      <c r="C57" s="233">
        <v>3495</v>
      </c>
      <c r="D57" s="50">
        <v>0</v>
      </c>
      <c r="E57" s="349"/>
    </row>
    <row r="58" spans="1:5" ht="11.25">
      <c r="A58" s="240">
        <v>513103181</v>
      </c>
      <c r="B58" s="50" t="s">
        <v>668</v>
      </c>
      <c r="C58" s="233">
        <v>1019.85</v>
      </c>
      <c r="D58" s="50">
        <v>0</v>
      </c>
      <c r="E58" s="349"/>
    </row>
    <row r="59" spans="1:5" ht="11.25">
      <c r="A59" s="240">
        <v>513303311</v>
      </c>
      <c r="B59" s="50" t="s">
        <v>669</v>
      </c>
      <c r="C59" s="233">
        <v>224829</v>
      </c>
      <c r="D59" s="50">
        <v>0.24</v>
      </c>
      <c r="E59" s="349"/>
    </row>
    <row r="60" spans="1:5" ht="11.25">
      <c r="A60" s="240">
        <v>513303312</v>
      </c>
      <c r="B60" s="50" t="s">
        <v>628</v>
      </c>
      <c r="C60" s="233">
        <v>50096.59</v>
      </c>
      <c r="D60" s="50">
        <v>0.05</v>
      </c>
      <c r="E60" s="349"/>
    </row>
    <row r="61" spans="1:5" ht="11.25">
      <c r="A61" s="240">
        <v>513303321</v>
      </c>
      <c r="B61" s="50" t="s">
        <v>629</v>
      </c>
      <c r="C61" s="233">
        <v>3030431.63</v>
      </c>
      <c r="D61" s="50">
        <v>3.18</v>
      </c>
      <c r="E61" s="349"/>
    </row>
    <row r="62" spans="1:5" ht="11.25">
      <c r="A62" s="240">
        <v>513303341</v>
      </c>
      <c r="B62" s="50" t="s">
        <v>646</v>
      </c>
      <c r="C62" s="233">
        <v>99760</v>
      </c>
      <c r="D62" s="50">
        <v>0.1</v>
      </c>
      <c r="E62" s="349"/>
    </row>
    <row r="63" spans="1:5" ht="11.25">
      <c r="A63" s="240">
        <v>513403411</v>
      </c>
      <c r="B63" s="50" t="s">
        <v>525</v>
      </c>
      <c r="C63" s="233">
        <v>29973.5</v>
      </c>
      <c r="D63" s="50">
        <v>0.03</v>
      </c>
      <c r="E63" s="349"/>
    </row>
    <row r="64" spans="1:5" ht="11.25">
      <c r="A64" s="240">
        <v>513403451</v>
      </c>
      <c r="B64" s="50" t="s">
        <v>670</v>
      </c>
      <c r="C64" s="233">
        <v>537630.15</v>
      </c>
      <c r="D64" s="50">
        <v>0.56</v>
      </c>
      <c r="E64" s="349"/>
    </row>
    <row r="65" spans="1:5" ht="11.25">
      <c r="A65" s="240">
        <v>513403471</v>
      </c>
      <c r="B65" s="50" t="s">
        <v>682</v>
      </c>
      <c r="C65" s="233">
        <v>6589.11</v>
      </c>
      <c r="D65" s="50">
        <v>0.01</v>
      </c>
      <c r="E65" s="349"/>
    </row>
    <row r="66" spans="1:5" ht="11.25">
      <c r="A66" s="240">
        <v>513503511</v>
      </c>
      <c r="B66" s="50" t="s">
        <v>630</v>
      </c>
      <c r="C66" s="233">
        <v>218678.04</v>
      </c>
      <c r="D66" s="50">
        <v>0.23</v>
      </c>
      <c r="E66" s="349"/>
    </row>
    <row r="67" spans="1:5" ht="11.25">
      <c r="A67" s="240">
        <v>513503521</v>
      </c>
      <c r="B67" s="50" t="s">
        <v>671</v>
      </c>
      <c r="C67" s="233">
        <v>26298.56</v>
      </c>
      <c r="D67" s="50">
        <v>0.03</v>
      </c>
      <c r="E67" s="349"/>
    </row>
    <row r="68" spans="1:5" ht="11.25">
      <c r="A68" s="240">
        <v>513503531</v>
      </c>
      <c r="B68" s="50" t="s">
        <v>647</v>
      </c>
      <c r="C68" s="233">
        <v>21100.4</v>
      </c>
      <c r="D68" s="50">
        <v>0.02</v>
      </c>
      <c r="E68" s="349"/>
    </row>
    <row r="69" spans="1:5" ht="11.25">
      <c r="A69" s="240">
        <v>513503551</v>
      </c>
      <c r="B69" s="50" t="s">
        <v>526</v>
      </c>
      <c r="C69" s="233">
        <v>2104748.54</v>
      </c>
      <c r="D69" s="50">
        <v>2.21</v>
      </c>
      <c r="E69" s="349"/>
    </row>
    <row r="70" spans="1:5" ht="11.25">
      <c r="A70" s="240">
        <v>513503571</v>
      </c>
      <c r="B70" s="50" t="s">
        <v>527</v>
      </c>
      <c r="C70" s="233">
        <v>21953.4</v>
      </c>
      <c r="D70" s="50">
        <v>0.02</v>
      </c>
      <c r="E70" s="349"/>
    </row>
    <row r="71" spans="1:5" ht="11.25">
      <c r="A71" s="240">
        <v>513503581</v>
      </c>
      <c r="B71" s="50" t="s">
        <v>528</v>
      </c>
      <c r="C71" s="233">
        <v>799955.9</v>
      </c>
      <c r="D71" s="50">
        <v>0.84</v>
      </c>
      <c r="E71" s="349"/>
    </row>
    <row r="72" spans="1:5" ht="11.25">
      <c r="A72" s="240">
        <v>513503591</v>
      </c>
      <c r="B72" s="50" t="s">
        <v>700</v>
      </c>
      <c r="C72" s="233">
        <v>15854.2</v>
      </c>
      <c r="D72" s="50">
        <v>0.02</v>
      </c>
      <c r="E72" s="349"/>
    </row>
    <row r="73" spans="1:5" ht="11.25">
      <c r="A73" s="240">
        <v>513603611</v>
      </c>
      <c r="B73" s="50" t="s">
        <v>631</v>
      </c>
      <c r="C73" s="233">
        <v>1341537.68</v>
      </c>
      <c r="D73" s="50">
        <v>1.41</v>
      </c>
      <c r="E73" s="349"/>
    </row>
    <row r="74" spans="1:5" ht="11.25">
      <c r="A74" s="240">
        <v>513603613</v>
      </c>
      <c r="B74" s="50" t="s">
        <v>632</v>
      </c>
      <c r="C74" s="233">
        <v>2225570.09</v>
      </c>
      <c r="D74" s="50">
        <v>2.34</v>
      </c>
      <c r="E74" s="349"/>
    </row>
    <row r="75" spans="1:5" ht="11.25">
      <c r="A75" s="240">
        <v>513703751</v>
      </c>
      <c r="B75" s="50" t="s">
        <v>529</v>
      </c>
      <c r="C75" s="233">
        <v>25347.45</v>
      </c>
      <c r="D75" s="50">
        <v>0.03</v>
      </c>
      <c r="E75" s="349"/>
    </row>
    <row r="76" spans="1:5" ht="11.25">
      <c r="A76" s="240">
        <v>513703791</v>
      </c>
      <c r="B76" s="50" t="s">
        <v>648</v>
      </c>
      <c r="C76" s="233">
        <v>1866.15</v>
      </c>
      <c r="D76" s="50">
        <v>0</v>
      </c>
      <c r="E76" s="349"/>
    </row>
    <row r="77" spans="1:5" ht="11.25">
      <c r="A77" s="240">
        <v>513803821</v>
      </c>
      <c r="B77" s="50" t="s">
        <v>530</v>
      </c>
      <c r="C77" s="233">
        <v>2201751.6</v>
      </c>
      <c r="D77" s="50">
        <v>2.31</v>
      </c>
      <c r="E77" s="349"/>
    </row>
    <row r="78" spans="1:5" ht="11.25">
      <c r="A78" s="240">
        <v>513903921</v>
      </c>
      <c r="B78" s="50" t="s">
        <v>649</v>
      </c>
      <c r="C78" s="233">
        <v>2424</v>
      </c>
      <c r="D78" s="50">
        <v>0</v>
      </c>
      <c r="E78" s="349"/>
    </row>
    <row r="79" spans="1:5" ht="11.25">
      <c r="A79" s="240">
        <v>513903951</v>
      </c>
      <c r="B79" s="50" t="s">
        <v>633</v>
      </c>
      <c r="C79" s="233">
        <v>44910.96</v>
      </c>
      <c r="D79" s="50">
        <v>0.05</v>
      </c>
      <c r="E79" s="349"/>
    </row>
    <row r="80" spans="1:5" ht="11.25">
      <c r="A80" s="240">
        <v>513903961</v>
      </c>
      <c r="B80" s="50" t="s">
        <v>729</v>
      </c>
      <c r="C80" s="233">
        <v>4548.71</v>
      </c>
      <c r="D80" s="50">
        <v>0</v>
      </c>
      <c r="E80" s="349"/>
    </row>
    <row r="81" spans="1:5" ht="11.25">
      <c r="A81" s="240">
        <v>513903981</v>
      </c>
      <c r="B81" s="50" t="s">
        <v>634</v>
      </c>
      <c r="C81" s="233">
        <v>487104</v>
      </c>
      <c r="D81" s="50">
        <v>0.51</v>
      </c>
      <c r="E81" s="349"/>
    </row>
    <row r="82" spans="1:5" ht="11.25">
      <c r="A82" s="240">
        <v>521204153</v>
      </c>
      <c r="B82" s="50" t="s">
        <v>683</v>
      </c>
      <c r="C82" s="233">
        <v>963100.82</v>
      </c>
      <c r="D82" s="50">
        <v>1.01</v>
      </c>
      <c r="E82" s="349"/>
    </row>
    <row r="83" spans="1:8" s="352" customFormat="1" ht="11.25">
      <c r="A83" s="240">
        <v>521204154</v>
      </c>
      <c r="B83" s="50" t="s">
        <v>684</v>
      </c>
      <c r="C83" s="233">
        <v>157047</v>
      </c>
      <c r="D83" s="50">
        <v>0.16</v>
      </c>
      <c r="E83" s="349"/>
      <c r="F83" s="166"/>
      <c r="G83" s="166"/>
      <c r="H83" s="166"/>
    </row>
    <row r="84" spans="1:5" ht="11.25">
      <c r="A84" s="240">
        <v>521204163</v>
      </c>
      <c r="B84" s="50" t="s">
        <v>715</v>
      </c>
      <c r="C84" s="233">
        <v>300000</v>
      </c>
      <c r="D84" s="50">
        <v>0.31</v>
      </c>
      <c r="E84" s="349"/>
    </row>
    <row r="85" spans="1:5" ht="11.25">
      <c r="A85" s="240">
        <v>522104231</v>
      </c>
      <c r="B85" s="50" t="s">
        <v>531</v>
      </c>
      <c r="C85" s="233">
        <v>7348103.46</v>
      </c>
      <c r="D85" s="50">
        <v>7.71</v>
      </c>
      <c r="E85" s="349"/>
    </row>
    <row r="86" spans="1:5" ht="11.25">
      <c r="A86" s="240">
        <v>522104232</v>
      </c>
      <c r="B86" s="50" t="s">
        <v>532</v>
      </c>
      <c r="C86" s="233">
        <v>1220344.11</v>
      </c>
      <c r="D86" s="50">
        <v>1.28</v>
      </c>
      <c r="E86" s="349"/>
    </row>
    <row r="87" spans="1:5" ht="11.25">
      <c r="A87" s="240">
        <v>524104411</v>
      </c>
      <c r="B87" s="50" t="s">
        <v>533</v>
      </c>
      <c r="C87" s="233">
        <v>3573592.93</v>
      </c>
      <c r="D87" s="50">
        <v>3.75</v>
      </c>
      <c r="E87" s="349"/>
    </row>
    <row r="88" spans="1:5" ht="11.25">
      <c r="A88" s="240">
        <v>524204421</v>
      </c>
      <c r="B88" s="50" t="s">
        <v>685</v>
      </c>
      <c r="C88" s="233">
        <v>24360</v>
      </c>
      <c r="D88" s="50">
        <v>0.03</v>
      </c>
      <c r="E88" s="349"/>
    </row>
    <row r="89" spans="1:8" s="346" customFormat="1" ht="11.25">
      <c r="A89" s="240">
        <v>524404481</v>
      </c>
      <c r="B89" s="50" t="s">
        <v>701</v>
      </c>
      <c r="C89" s="233">
        <v>6380</v>
      </c>
      <c r="D89" s="50">
        <v>0.01</v>
      </c>
      <c r="E89" s="349"/>
      <c r="F89" s="166"/>
      <c r="G89" s="166"/>
      <c r="H89" s="166"/>
    </row>
    <row r="90" spans="1:8" s="346" customFormat="1" ht="11.25">
      <c r="A90" s="240">
        <v>525204521</v>
      </c>
      <c r="B90" s="50" t="s">
        <v>534</v>
      </c>
      <c r="C90" s="233">
        <v>301214.34</v>
      </c>
      <c r="D90" s="50">
        <v>0.32</v>
      </c>
      <c r="E90" s="349"/>
      <c r="F90" s="166"/>
      <c r="G90" s="166"/>
      <c r="H90" s="166"/>
    </row>
    <row r="91" spans="1:8" s="353" customFormat="1" ht="11.25">
      <c r="A91" s="240">
        <v>533208531</v>
      </c>
      <c r="B91" s="50" t="s">
        <v>650</v>
      </c>
      <c r="C91" s="233">
        <v>1774084.3</v>
      </c>
      <c r="D91" s="50">
        <v>1.86</v>
      </c>
      <c r="E91" s="349"/>
      <c r="F91" s="166"/>
      <c r="G91" s="166"/>
      <c r="H91" s="166"/>
    </row>
    <row r="92" spans="1:8" s="346" customFormat="1" ht="11.25">
      <c r="A92" s="240">
        <v>541109211</v>
      </c>
      <c r="B92" s="50" t="s">
        <v>535</v>
      </c>
      <c r="C92" s="233">
        <v>384768.05</v>
      </c>
      <c r="D92" s="50">
        <v>0.4</v>
      </c>
      <c r="E92" s="349"/>
      <c r="F92" s="166"/>
      <c r="G92" s="166"/>
      <c r="H92" s="166"/>
    </row>
    <row r="93" spans="1:5" ht="11.25">
      <c r="A93" s="180"/>
      <c r="B93" s="180" t="s">
        <v>55</v>
      </c>
      <c r="C93" s="146">
        <f>SUM(C8:C92)</f>
        <v>95299248.06000002</v>
      </c>
      <c r="D93" s="192">
        <v>1</v>
      </c>
      <c r="E93" s="349"/>
    </row>
  </sheetData>
  <sheetProtection/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Justificar aquellas cuentas de gastos que en lo individual representen el 10% o más del total de los gastos." sqref="E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210" customWidth="1"/>
  </cols>
  <sheetData>
    <row r="72" ht="11.25" hidden="1">
      <c r="A72" s="213" t="s">
        <v>209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zoomScalePageLayoutView="0" workbookViewId="0" topLeftCell="C1">
      <selection activeCell="D8" sqref="D8:E9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9" customWidth="1"/>
    <col min="6" max="7" width="17.7109375" style="8" customWidth="1"/>
    <col min="8" max="16384" width="11.421875" style="8" customWidth="1"/>
  </cols>
  <sheetData>
    <row r="1" spans="1:7" s="43" customFormat="1" ht="11.25" customHeight="1">
      <c r="A1" s="74" t="s">
        <v>46</v>
      </c>
      <c r="B1" s="74"/>
      <c r="C1" s="44"/>
      <c r="D1" s="44"/>
      <c r="E1" s="44"/>
      <c r="F1" s="105"/>
      <c r="G1" s="7"/>
    </row>
    <row r="2" spans="1:5" s="43" customFormat="1" ht="11.25" customHeight="1">
      <c r="A2" s="74" t="s">
        <v>0</v>
      </c>
      <c r="B2" s="74"/>
      <c r="C2" s="44"/>
      <c r="D2" s="44"/>
      <c r="E2" s="44"/>
    </row>
    <row r="3" spans="3:5" s="43" customFormat="1" ht="11.25">
      <c r="C3" s="44"/>
      <c r="D3" s="44"/>
      <c r="E3" s="44"/>
    </row>
    <row r="4" spans="3:5" s="43" customFormat="1" ht="11.25">
      <c r="C4" s="44"/>
      <c r="D4" s="44"/>
      <c r="E4" s="44"/>
    </row>
    <row r="5" spans="1:7" s="43" customFormat="1" ht="11.25" customHeight="1">
      <c r="A5" s="10" t="s">
        <v>190</v>
      </c>
      <c r="B5" s="10"/>
      <c r="C5" s="44"/>
      <c r="D5" s="44"/>
      <c r="E5" s="44"/>
      <c r="G5" s="303" t="s">
        <v>126</v>
      </c>
    </row>
    <row r="6" spans="1:5" s="84" customFormat="1" ht="11.25">
      <c r="A6" s="46"/>
      <c r="B6" s="46"/>
      <c r="C6" s="81"/>
      <c r="D6" s="83"/>
      <c r="E6" s="83"/>
    </row>
    <row r="7" spans="1:7" ht="15" customHeight="1">
      <c r="A7" s="279" t="s">
        <v>49</v>
      </c>
      <c r="B7" s="224" t="s">
        <v>50</v>
      </c>
      <c r="C7" s="304" t="s">
        <v>80</v>
      </c>
      <c r="D7" s="304" t="s">
        <v>81</v>
      </c>
      <c r="E7" s="106" t="s">
        <v>127</v>
      </c>
      <c r="F7" s="53" t="s">
        <v>52</v>
      </c>
      <c r="G7" s="53" t="s">
        <v>95</v>
      </c>
    </row>
    <row r="8" spans="1:7" ht="11.25">
      <c r="A8" s="300">
        <v>311000000</v>
      </c>
      <c r="B8" s="291" t="s">
        <v>536</v>
      </c>
      <c r="C8" s="276">
        <v>-145687995.51</v>
      </c>
      <c r="D8" s="276">
        <v>-155883768.38</v>
      </c>
      <c r="E8" s="177">
        <v>-10195772.87</v>
      </c>
      <c r="F8" s="189"/>
      <c r="G8" s="184"/>
    </row>
    <row r="9" spans="1:7" ht="11.25">
      <c r="A9" s="300">
        <v>312000000</v>
      </c>
      <c r="B9" s="291" t="s">
        <v>537</v>
      </c>
      <c r="C9" s="276">
        <v>-1913634.6</v>
      </c>
      <c r="D9" s="276">
        <v>-1913634.6</v>
      </c>
      <c r="E9" s="177"/>
      <c r="F9" s="177"/>
      <c r="G9" s="184"/>
    </row>
    <row r="10" spans="1:7" ht="11.25">
      <c r="A10" s="156"/>
      <c r="B10" s="156"/>
      <c r="C10" s="177"/>
      <c r="D10" s="177"/>
      <c r="E10" s="177"/>
      <c r="F10" s="184"/>
      <c r="G10" s="184"/>
    </row>
    <row r="11" spans="1:7" ht="11.25">
      <c r="A11" s="156"/>
      <c r="B11" s="156"/>
      <c r="C11" s="177"/>
      <c r="D11" s="177"/>
      <c r="E11" s="177"/>
      <c r="F11" s="184"/>
      <c r="G11" s="184"/>
    </row>
    <row r="12" spans="1:7" ht="11.25">
      <c r="A12" s="156"/>
      <c r="B12" s="156"/>
      <c r="C12" s="177"/>
      <c r="D12" s="177"/>
      <c r="E12" s="177"/>
      <c r="F12" s="184"/>
      <c r="G12" s="184"/>
    </row>
    <row r="13" spans="1:7" ht="11.25">
      <c r="A13" s="156"/>
      <c r="B13" s="156"/>
      <c r="C13" s="177"/>
      <c r="D13" s="177"/>
      <c r="E13" s="177"/>
      <c r="F13" s="184"/>
      <c r="G13" s="184"/>
    </row>
    <row r="14" spans="1:7" ht="11.25">
      <c r="A14" s="181"/>
      <c r="B14" s="181" t="s">
        <v>55</v>
      </c>
      <c r="C14" s="148">
        <f>SUM(C8:C13)</f>
        <v>-147601630.10999998</v>
      </c>
      <c r="D14" s="148">
        <f>SUM(D8:D13)</f>
        <v>-157797402.98</v>
      </c>
      <c r="E14" s="151">
        <f>SUM(E8:E13)</f>
        <v>-10195772.87</v>
      </c>
      <c r="F14" s="207"/>
      <c r="G14" s="207"/>
    </row>
  </sheetData>
  <sheetProtection/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al 31 de diciembre del año anterior a la cuenta pública que se presenta." sqref="C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Importe final del periodo que corresponde la cuenta pública presentada (mensual:  enero, febrero, marzo, etc.; trimestral: 1er, 2do, 3ro. o 4to.)." sqref="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64"/>
  <sheetViews>
    <sheetView zoomScaleSheetLayoutView="100" zoomScalePageLayoutView="0" workbookViewId="0" topLeftCell="A36">
      <selection activeCell="A64" sqref="A64:IV64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9" customWidth="1"/>
    <col min="6" max="6" width="17.7109375" style="8" customWidth="1"/>
    <col min="7" max="16384" width="11.421875" style="8" customWidth="1"/>
  </cols>
  <sheetData>
    <row r="1" spans="1:6" s="43" customFormat="1" ht="11.25">
      <c r="A1" s="74" t="s">
        <v>46</v>
      </c>
      <c r="B1" s="74"/>
      <c r="C1" s="44"/>
      <c r="D1" s="44"/>
      <c r="E1" s="44"/>
      <c r="F1" s="7"/>
    </row>
    <row r="2" spans="1:5" s="43" customFormat="1" ht="11.25">
      <c r="A2" s="74" t="s">
        <v>0</v>
      </c>
      <c r="B2" s="74"/>
      <c r="C2" s="44"/>
      <c r="D2" s="44"/>
      <c r="E2" s="44"/>
    </row>
    <row r="3" spans="3:5" s="43" customFormat="1" ht="11.25">
      <c r="C3" s="44"/>
      <c r="D3" s="44"/>
      <c r="E3" s="44"/>
    </row>
    <row r="4" spans="3:5" s="43" customFormat="1" ht="11.25">
      <c r="C4" s="44"/>
      <c r="D4" s="44"/>
      <c r="E4" s="44"/>
    </row>
    <row r="5" spans="1:6" s="43" customFormat="1" ht="11.25" customHeight="1">
      <c r="A5" s="10" t="s">
        <v>191</v>
      </c>
      <c r="B5" s="10"/>
      <c r="C5" s="44"/>
      <c r="D5" s="44"/>
      <c r="E5" s="44"/>
      <c r="F5" s="317" t="s">
        <v>128</v>
      </c>
    </row>
    <row r="6" spans="1:5" s="84" customFormat="1" ht="11.25">
      <c r="A6" s="46"/>
      <c r="B6" s="46"/>
      <c r="C6" s="81"/>
      <c r="D6" s="83"/>
      <c r="E6" s="83"/>
    </row>
    <row r="7" spans="1:6" ht="15" customHeight="1">
      <c r="A7" s="279" t="s">
        <v>49</v>
      </c>
      <c r="B7" s="224" t="s">
        <v>50</v>
      </c>
      <c r="C7" s="304" t="s">
        <v>80</v>
      </c>
      <c r="D7" s="304" t="s">
        <v>81</v>
      </c>
      <c r="E7" s="305" t="s">
        <v>127</v>
      </c>
      <c r="F7" s="106" t="s">
        <v>95</v>
      </c>
    </row>
    <row r="8" spans="1:6" ht="11.25">
      <c r="A8" s="301"/>
      <c r="B8" s="350" t="s">
        <v>538</v>
      </c>
      <c r="C8" s="302">
        <v>-157234010.64</v>
      </c>
      <c r="D8" s="302">
        <v>-56550936.7</v>
      </c>
      <c r="E8" s="302">
        <v>100683073.94</v>
      </c>
      <c r="F8" s="209"/>
    </row>
    <row r="9" spans="1:6" ht="11.25">
      <c r="A9" s="291"/>
      <c r="B9" s="350" t="s">
        <v>539</v>
      </c>
      <c r="C9" s="302">
        <v>42636689.77</v>
      </c>
      <c r="D9" s="302">
        <v>-103459569</v>
      </c>
      <c r="E9" s="302">
        <v>-146096258.77</v>
      </c>
      <c r="F9" s="209"/>
    </row>
    <row r="10" spans="1:6" ht="11.25">
      <c r="A10" s="300">
        <f>'[2]VHP-02'!A10</f>
        <v>322000001</v>
      </c>
      <c r="B10" s="348" t="str">
        <f>'[2]VHP-02'!B10</f>
        <v>REC MPAL 08</v>
      </c>
      <c r="C10" s="276">
        <f>'[2]VHP-02'!C10</f>
        <v>-118638.44</v>
      </c>
      <c r="D10" s="276">
        <f>'[2]VHP-02'!D10</f>
        <v>0</v>
      </c>
      <c r="E10" s="276">
        <f>'[2]VHP-02'!E10</f>
        <v>118638.44</v>
      </c>
      <c r="F10" s="209"/>
    </row>
    <row r="11" spans="1:6" ht="11.25">
      <c r="A11" s="300">
        <f>'[2]VHP-02'!A11</f>
        <v>322000002</v>
      </c>
      <c r="B11" s="348" t="str">
        <f>'[2]VHP-02'!B11</f>
        <v>REM REC MPAL 2009</v>
      </c>
      <c r="C11" s="276">
        <f>'[2]VHP-02'!C11</f>
        <v>-791196.92</v>
      </c>
      <c r="D11" s="276">
        <f>'[2]VHP-02'!D11</f>
        <v>0</v>
      </c>
      <c r="E11" s="276">
        <f>'[2]VHP-02'!E11</f>
        <v>791196.92</v>
      </c>
      <c r="F11" s="209"/>
    </row>
    <row r="12" spans="1:6" ht="11.25">
      <c r="A12" s="300">
        <f>'[2]VHP-02'!A12</f>
        <v>322000003</v>
      </c>
      <c r="B12" s="348" t="str">
        <f>'[2]VHP-02'!B12</f>
        <v>REM INFRA 05</v>
      </c>
      <c r="C12" s="276">
        <f>'[2]VHP-02'!C12</f>
        <v>-58516.36</v>
      </c>
      <c r="D12" s="276">
        <f>'[2]VHP-02'!D12</f>
        <v>0</v>
      </c>
      <c r="E12" s="276">
        <f>'[2]VHP-02'!E12</f>
        <v>58516.36</v>
      </c>
      <c r="F12" s="209"/>
    </row>
    <row r="13" spans="1:6" ht="11.25">
      <c r="A13" s="300">
        <f>'[2]VHP-02'!A13</f>
        <v>322000004</v>
      </c>
      <c r="B13" s="348" t="str">
        <f>'[2]VHP-02'!B13</f>
        <v>REM INFRA 06</v>
      </c>
      <c r="C13" s="291">
        <f>'[2]VHP-02'!C13</f>
        <v>-87.57</v>
      </c>
      <c r="D13" s="276">
        <f>'[2]VHP-02'!D13</f>
        <v>0</v>
      </c>
      <c r="E13" s="291">
        <f>'[2]VHP-02'!E13</f>
        <v>87.57</v>
      </c>
      <c r="F13" s="209"/>
    </row>
    <row r="14" spans="1:6" ht="11.25">
      <c r="A14" s="300">
        <f>'[2]VHP-02'!A14</f>
        <v>322000005</v>
      </c>
      <c r="B14" s="348" t="str">
        <f>'[2]VHP-02'!B14</f>
        <v>REM INFRA 07</v>
      </c>
      <c r="C14" s="276">
        <f>'[2]VHP-02'!C14</f>
        <v>-72682.49</v>
      </c>
      <c r="D14" s="276">
        <f>'[2]VHP-02'!D14</f>
        <v>0</v>
      </c>
      <c r="E14" s="276">
        <f>'[2]VHP-02'!E14</f>
        <v>72682.49</v>
      </c>
      <c r="F14" s="209"/>
    </row>
    <row r="15" spans="1:6" ht="11.25">
      <c r="A15" s="300">
        <f>'[2]VHP-02'!A15</f>
        <v>322000006</v>
      </c>
      <c r="B15" s="348" t="str">
        <f>'[2]VHP-02'!B15</f>
        <v>REM FORTA 07</v>
      </c>
      <c r="C15" s="291">
        <f>'[2]VHP-02'!C15</f>
        <v>480</v>
      </c>
      <c r="D15" s="276">
        <f>'[2]VHP-02'!D15</f>
        <v>0</v>
      </c>
      <c r="E15" s="291">
        <f>'[2]VHP-02'!E15</f>
        <v>-480</v>
      </c>
      <c r="F15" s="209"/>
    </row>
    <row r="16" spans="1:6" ht="11.25">
      <c r="A16" s="300">
        <f>'[2]VHP-02'!A16</f>
        <v>322000007</v>
      </c>
      <c r="B16" s="348" t="str">
        <f>'[2]VHP-02'!B16</f>
        <v>REM INFRA 08</v>
      </c>
      <c r="C16" s="276">
        <f>'[2]VHP-02'!C16</f>
        <v>-318308.15</v>
      </c>
      <c r="D16" s="276">
        <f>'[2]VHP-02'!D16</f>
        <v>0</v>
      </c>
      <c r="E16" s="276">
        <f>'[2]VHP-02'!E16</f>
        <v>318308.15</v>
      </c>
      <c r="F16" s="209"/>
    </row>
    <row r="17" spans="1:6" ht="11.25">
      <c r="A17" s="300">
        <f>'[2]VHP-02'!A17</f>
        <v>322000009</v>
      </c>
      <c r="B17" s="348" t="str">
        <f>'[2]VHP-02'!B17</f>
        <v>REM FORTA 2009</v>
      </c>
      <c r="C17" s="276">
        <f>'[2]VHP-02'!C17</f>
        <v>-179472.74</v>
      </c>
      <c r="D17" s="276">
        <f>'[2]VHP-02'!D17</f>
        <v>0</v>
      </c>
      <c r="E17" s="276">
        <f>'[2]VHP-02'!E17</f>
        <v>179472.74</v>
      </c>
      <c r="F17" s="209"/>
    </row>
    <row r="18" spans="1:6" ht="11.25">
      <c r="A18" s="300">
        <f>'[2]VHP-02'!A18</f>
        <v>322000010</v>
      </c>
      <c r="B18" s="348" t="str">
        <f>'[2]VHP-02'!B18</f>
        <v>REM INFRA 09</v>
      </c>
      <c r="C18" s="276">
        <f>'[2]VHP-02'!C18</f>
        <v>-47637.41</v>
      </c>
      <c r="D18" s="276">
        <f>'[2]VHP-02'!D18</f>
        <v>0</v>
      </c>
      <c r="E18" s="276">
        <f>'[2]VHP-02'!E18</f>
        <v>47637.41</v>
      </c>
      <c r="F18" s="209"/>
    </row>
    <row r="19" spans="1:6" ht="11.25">
      <c r="A19" s="300">
        <f>'[2]VHP-02'!A19</f>
        <v>322000016</v>
      </c>
      <c r="B19" s="348" t="str">
        <f>'[2]VHP-02'!B19</f>
        <v>REM INFRA 10</v>
      </c>
      <c r="C19" s="276">
        <f>'[2]VHP-02'!C19</f>
        <v>-2332756.86</v>
      </c>
      <c r="D19" s="276">
        <f>'[2]VHP-02'!D19</f>
        <v>0</v>
      </c>
      <c r="E19" s="276">
        <f>'[2]VHP-02'!E19</f>
        <v>2332756.86</v>
      </c>
      <c r="F19" s="209"/>
    </row>
    <row r="20" spans="1:6" ht="11.25">
      <c r="A20" s="300">
        <f>'[2]VHP-02'!A20</f>
        <v>322000017</v>
      </c>
      <c r="B20" s="348" t="str">
        <f>'[2]VHP-02'!B20</f>
        <v>REM FORTA 2010</v>
      </c>
      <c r="C20" s="276">
        <f>'[2]VHP-02'!C20</f>
        <v>-580069.62</v>
      </c>
      <c r="D20" s="276">
        <f>'[2]VHP-02'!D20</f>
        <v>0</v>
      </c>
      <c r="E20" s="276">
        <f>'[2]VHP-02'!E20</f>
        <v>580069.62</v>
      </c>
      <c r="F20" s="209"/>
    </row>
    <row r="21" spans="1:6" ht="11.25">
      <c r="A21" s="300">
        <f>'[2]VHP-02'!A21</f>
        <v>322000018</v>
      </c>
      <c r="B21" s="348" t="str">
        <f>'[2]VHP-02'!B21</f>
        <v>REM RECURSO MUNICIPAL 10</v>
      </c>
      <c r="C21" s="276">
        <f>'[2]VHP-02'!C21</f>
        <v>323219.67</v>
      </c>
      <c r="D21" s="276">
        <f>'[2]VHP-02'!D21</f>
        <v>0</v>
      </c>
      <c r="E21" s="276">
        <f>'[2]VHP-02'!E21</f>
        <v>-323219.67</v>
      </c>
      <c r="F21" s="209"/>
    </row>
    <row r="22" spans="1:6" ht="11.25">
      <c r="A22" s="300">
        <f>'[2]VHP-02'!A22</f>
        <v>322000019</v>
      </c>
      <c r="B22" s="348" t="str">
        <f>'[2]VHP-02'!B22</f>
        <v>REM RM11</v>
      </c>
      <c r="C22" s="276">
        <f>'[2]VHP-02'!C22</f>
        <v>572890.43</v>
      </c>
      <c r="D22" s="276">
        <f>'[2]VHP-02'!D22</f>
        <v>0</v>
      </c>
      <c r="E22" s="276">
        <f>'[2]VHP-02'!E22</f>
        <v>-572890.43</v>
      </c>
      <c r="F22" s="209"/>
    </row>
    <row r="23" spans="1:6" ht="11.25">
      <c r="A23" s="300">
        <f>'[2]VHP-02'!A23</f>
        <v>322000020</v>
      </c>
      <c r="B23" s="348" t="str">
        <f>'[2]VHP-02'!B23</f>
        <v>REM INFRA 11</v>
      </c>
      <c r="C23" s="276">
        <f>'[2]VHP-02'!C23</f>
        <v>31811353.88</v>
      </c>
      <c r="D23" s="276">
        <f>'[2]VHP-02'!D23</f>
        <v>0</v>
      </c>
      <c r="E23" s="276">
        <f>'[2]VHP-02'!E23</f>
        <v>-31811353.88</v>
      </c>
      <c r="F23" s="209"/>
    </row>
    <row r="24" spans="1:6" ht="11.25">
      <c r="A24" s="300">
        <f>'[2]VHP-02'!A24</f>
        <v>322000021</v>
      </c>
      <c r="B24" s="348" t="str">
        <f>'[2]VHP-02'!B24</f>
        <v>REM FORTA 11</v>
      </c>
      <c r="C24" s="276">
        <f>'[2]VHP-02'!C24</f>
        <v>4469601.48</v>
      </c>
      <c r="D24" s="276">
        <f>'[2]VHP-02'!D24</f>
        <v>0</v>
      </c>
      <c r="E24" s="276">
        <f>'[2]VHP-02'!E24</f>
        <v>-4469601.48</v>
      </c>
      <c r="F24" s="209"/>
    </row>
    <row r="25" spans="1:6" ht="11.25">
      <c r="A25" s="300">
        <f>'[2]VHP-02'!A25</f>
        <v>322000023</v>
      </c>
      <c r="B25" s="348" t="str">
        <f>'[2]VHP-02'!B25</f>
        <v>REM RM12</v>
      </c>
      <c r="C25" s="276">
        <f>'[2]VHP-02'!C25</f>
        <v>2892599.52</v>
      </c>
      <c r="D25" s="276">
        <f>'[2]VHP-02'!D25</f>
        <v>0</v>
      </c>
      <c r="E25" s="276">
        <f>'[2]VHP-02'!E25</f>
        <v>-2892599.52</v>
      </c>
      <c r="F25" s="209"/>
    </row>
    <row r="26" spans="1:6" ht="11.25">
      <c r="A26" s="300">
        <f>'[2]VHP-02'!A26</f>
        <v>322000024</v>
      </c>
      <c r="B26" s="348" t="str">
        <f>'[2]VHP-02'!B26</f>
        <v>REM INFRA 12</v>
      </c>
      <c r="C26" s="276">
        <f>'[2]VHP-02'!C26</f>
        <v>27772733.76</v>
      </c>
      <c r="D26" s="276">
        <f>'[2]VHP-02'!D26</f>
        <v>0</v>
      </c>
      <c r="E26" s="276">
        <f>'[2]VHP-02'!E26</f>
        <v>-27772733.76</v>
      </c>
      <c r="F26" s="209"/>
    </row>
    <row r="27" spans="1:6" ht="11.25">
      <c r="A27" s="300">
        <f>'[2]VHP-02'!A27</f>
        <v>322000025</v>
      </c>
      <c r="B27" s="348" t="str">
        <f>'[2]VHP-02'!B27</f>
        <v>REM FORTA 12</v>
      </c>
      <c r="C27" s="276">
        <f>'[2]VHP-02'!C27</f>
        <v>3849275.15</v>
      </c>
      <c r="D27" s="276">
        <f>'[2]VHP-02'!D27</f>
        <v>0</v>
      </c>
      <c r="E27" s="276">
        <f>'[2]VHP-02'!E27</f>
        <v>-3849275.15</v>
      </c>
      <c r="F27" s="209"/>
    </row>
    <row r="28" spans="1:6" ht="11.25">
      <c r="A28" s="300">
        <f>'[2]VHP-02'!A28</f>
        <v>322000026</v>
      </c>
      <c r="B28" s="348" t="str">
        <f>'[2]VHP-02'!B28</f>
        <v>REM PROGRAMAS ESPECIALES 12</v>
      </c>
      <c r="C28" s="291">
        <f>'[2]VHP-02'!C28</f>
        <v>533.41</v>
      </c>
      <c r="D28" s="276">
        <f>'[2]VHP-02'!D28</f>
        <v>0</v>
      </c>
      <c r="E28" s="291">
        <f>'[2]VHP-02'!E28</f>
        <v>-533.41</v>
      </c>
      <c r="F28" s="209"/>
    </row>
    <row r="29" spans="1:6" ht="11.25">
      <c r="A29" s="300">
        <f>'[2]VHP-02'!A29</f>
        <v>322000027</v>
      </c>
      <c r="B29" s="348" t="str">
        <f>'[2]VHP-02'!B29</f>
        <v>RESULTADO DEL EJERCICIO 2012</v>
      </c>
      <c r="C29" s="276">
        <f>'[2]VHP-02'!C29</f>
        <v>15438.5</v>
      </c>
      <c r="D29" s="276">
        <f>'[2]VHP-02'!D29</f>
        <v>25346515.29</v>
      </c>
      <c r="E29" s="276">
        <f>'[2]VHP-02'!E29</f>
        <v>25331076.79</v>
      </c>
      <c r="F29" s="209"/>
    </row>
    <row r="30" spans="1:6" ht="11.25">
      <c r="A30" s="300">
        <f>'[2]VHP-02'!A30</f>
        <v>322000028</v>
      </c>
      <c r="B30" s="348" t="str">
        <f>'[2]VHP-02'!B30</f>
        <v>RES. EJ.CTA PUB.2013</v>
      </c>
      <c r="C30" s="276">
        <f>'[2]VHP-02'!C30</f>
        <v>7817945.72</v>
      </c>
      <c r="D30" s="276">
        <f>'[2]VHP-02'!D30</f>
        <v>0</v>
      </c>
      <c r="E30" s="276">
        <f>'[2]VHP-02'!E30</f>
        <v>-7817945.72</v>
      </c>
      <c r="F30" s="209"/>
    </row>
    <row r="31" spans="1:6" ht="11.25">
      <c r="A31" s="300">
        <f>'[2]VHP-02'!A31</f>
        <v>322000029</v>
      </c>
      <c r="B31" s="348" t="str">
        <f>'[2]VHP-02'!B31</f>
        <v>RES. EJ.FONDO I 2013</v>
      </c>
      <c r="C31" s="276">
        <f>'[2]VHP-02'!C31</f>
        <v>55857086.13</v>
      </c>
      <c r="D31" s="276">
        <f>'[2]VHP-02'!D31</f>
        <v>0</v>
      </c>
      <c r="E31" s="276">
        <f>'[2]VHP-02'!E31</f>
        <v>-55857086.13</v>
      </c>
      <c r="F31" s="209"/>
    </row>
    <row r="32" spans="1:6" ht="11.25">
      <c r="A32" s="300">
        <f>'[2]VHP-02'!A32</f>
        <v>322000030</v>
      </c>
      <c r="B32" s="348" t="str">
        <f>'[2]VHP-02'!B32</f>
        <v>RES. EJ.FONDOII 2013</v>
      </c>
      <c r="C32" s="276">
        <f>'[2]VHP-02'!C32</f>
        <v>2102356</v>
      </c>
      <c r="D32" s="276">
        <f>'[2]VHP-02'!D32</f>
        <v>0</v>
      </c>
      <c r="E32" s="276">
        <f>'[2]VHP-02'!E32</f>
        <v>-2102356</v>
      </c>
      <c r="F32" s="209"/>
    </row>
    <row r="33" spans="1:6" ht="11.25">
      <c r="A33" s="300">
        <f>'[2]VHP-02'!A33</f>
        <v>322000037</v>
      </c>
      <c r="B33" s="348" t="str">
        <f>'[2]VHP-02'!B33</f>
        <v>Resultado del Ejercicio 2010</v>
      </c>
      <c r="C33" s="276">
        <f>'[2]VHP-02'!C33</f>
        <v>0</v>
      </c>
      <c r="D33" s="276">
        <f>'[2]VHP-02'!D33</f>
        <v>7606166.1</v>
      </c>
      <c r="E33" s="276">
        <f>'[2]VHP-02'!E33</f>
        <v>7606166.1</v>
      </c>
      <c r="F33" s="209"/>
    </row>
    <row r="34" spans="1:6" ht="11.25">
      <c r="A34" s="300">
        <f>'[2]VHP-02'!A34</f>
        <v>322000038</v>
      </c>
      <c r="B34" s="348" t="str">
        <f>'[2]VHP-02'!B34</f>
        <v>Resultado del Ejercicio 2011</v>
      </c>
      <c r="C34" s="276">
        <f>'[2]VHP-02'!C34</f>
        <v>0</v>
      </c>
      <c r="D34" s="276">
        <f>'[2]VHP-02'!D34</f>
        <v>-20628981.56</v>
      </c>
      <c r="E34" s="276">
        <f>'[2]VHP-02'!E34</f>
        <v>-20628981.56</v>
      </c>
      <c r="F34" s="209"/>
    </row>
    <row r="35" spans="1:6" ht="11.25">
      <c r="A35" s="300">
        <f>'[2]VHP-02'!A35</f>
        <v>322000039</v>
      </c>
      <c r="B35" s="348" t="str">
        <f>'[2]VHP-02'!B35</f>
        <v>Resultado del Ejercicio 2013</v>
      </c>
      <c r="C35" s="276">
        <f>'[2]VHP-02'!C35</f>
        <v>0</v>
      </c>
      <c r="D35" s="276">
        <f>'[2]VHP-02'!D35</f>
        <v>18645269.87</v>
      </c>
      <c r="E35" s="276">
        <f>'[2]VHP-02'!E35</f>
        <v>18645269.87</v>
      </c>
      <c r="F35" s="209"/>
    </row>
    <row r="36" spans="1:6" ht="11.25">
      <c r="A36" s="300">
        <f>'[2]VHP-02'!A36</f>
        <v>322000040</v>
      </c>
      <c r="B36" s="348" t="str">
        <f>'[2]VHP-02'!B36</f>
        <v>Resultado del Ejercicio 2014</v>
      </c>
      <c r="C36" s="276">
        <f>'[2]VHP-02'!C36</f>
        <v>0</v>
      </c>
      <c r="D36" s="276">
        <f>'[2]VHP-02'!D36</f>
        <v>-28482369.08</v>
      </c>
      <c r="E36" s="276">
        <f>'[2]VHP-02'!E36</f>
        <v>-28482369.08</v>
      </c>
      <c r="F36" s="209"/>
    </row>
    <row r="37" spans="1:6" ht="11.25">
      <c r="A37" s="300">
        <f>'[2]VHP-02'!A37</f>
        <v>322000041</v>
      </c>
      <c r="B37" s="348" t="str">
        <f>'[2]VHP-02'!B37</f>
        <v>Resultado del Ejercicio 2005</v>
      </c>
      <c r="C37" s="276">
        <f>'[2]VHP-02'!C37</f>
        <v>0</v>
      </c>
      <c r="D37" s="276">
        <f>'[2]VHP-02'!D37</f>
        <v>-58516.36</v>
      </c>
      <c r="E37" s="276">
        <f>'[2]VHP-02'!E37</f>
        <v>-58516.36</v>
      </c>
      <c r="F37" s="209"/>
    </row>
    <row r="38" spans="1:6" ht="11.25">
      <c r="A38" s="300">
        <f>'[2]VHP-02'!A38</f>
        <v>322000042</v>
      </c>
      <c r="B38" s="348" t="str">
        <f>'[2]VHP-02'!B38</f>
        <v>Resultado del Ejercicio 2006</v>
      </c>
      <c r="C38" s="276">
        <f>'[2]VHP-02'!C38</f>
        <v>0</v>
      </c>
      <c r="D38" s="291">
        <f>'[2]VHP-02'!D38</f>
        <v>-87.57</v>
      </c>
      <c r="E38" s="291">
        <f>'[2]VHP-02'!E38</f>
        <v>-87.57</v>
      </c>
      <c r="F38" s="209"/>
    </row>
    <row r="39" spans="1:6" ht="11.25">
      <c r="A39" s="300">
        <f>'[2]VHP-02'!A39</f>
        <v>322000043</v>
      </c>
      <c r="B39" s="348" t="str">
        <f>'[2]VHP-02'!B39</f>
        <v>Resultado del Ejercicio 2007</v>
      </c>
      <c r="C39" s="276">
        <f>'[2]VHP-02'!C39</f>
        <v>0</v>
      </c>
      <c r="D39" s="276">
        <f>'[2]VHP-02'!D39</f>
        <v>140687.04</v>
      </c>
      <c r="E39" s="276">
        <f>'[2]VHP-02'!E39</f>
        <v>140687.04</v>
      </c>
      <c r="F39" s="209"/>
    </row>
    <row r="40" spans="1:6" ht="11.25">
      <c r="A40" s="300">
        <f>'[2]VHP-02'!A40</f>
        <v>322000044</v>
      </c>
      <c r="B40" s="348" t="str">
        <f>'[2]VHP-02'!B40</f>
        <v>Resultado del Ejercicio 2008</v>
      </c>
      <c r="C40" s="276">
        <f>'[2]VHP-02'!C40</f>
        <v>0</v>
      </c>
      <c r="D40" s="276">
        <f>'[2]VHP-02'!D40</f>
        <v>-215250.11</v>
      </c>
      <c r="E40" s="276">
        <f>'[2]VHP-02'!E40</f>
        <v>-215250.11</v>
      </c>
      <c r="F40" s="209"/>
    </row>
    <row r="41" spans="1:6" ht="11.25">
      <c r="A41" s="300">
        <f>'[2]VHP-02'!A41</f>
        <v>322000045</v>
      </c>
      <c r="B41" s="348" t="str">
        <f>'[2]VHP-02'!B41</f>
        <v>Resultado del Ejercicio 2009</v>
      </c>
      <c r="C41" s="276">
        <f>'[2]VHP-02'!C41</f>
        <v>0</v>
      </c>
      <c r="D41" s="276">
        <f>'[2]VHP-02'!D41</f>
        <v>-386958.2</v>
      </c>
      <c r="E41" s="276">
        <f>'[2]VHP-02'!E41</f>
        <v>-386958.2</v>
      </c>
      <c r="F41" s="209"/>
    </row>
    <row r="42" spans="1:6" ht="11.25">
      <c r="A42" s="300">
        <f>'[2]VHP-02'!A42</f>
        <v>322000101</v>
      </c>
      <c r="B42" s="348" t="str">
        <f>'[2]VHP-02'!B42</f>
        <v>APLIC REM REC MPAL 2008</v>
      </c>
      <c r="C42" s="276">
        <f>'[2]VHP-02'!C42</f>
        <v>-15437.5</v>
      </c>
      <c r="D42" s="276">
        <f>'[2]VHP-02'!D42</f>
        <v>-44785.5</v>
      </c>
      <c r="E42" s="276">
        <f>'[2]VHP-02'!E42</f>
        <v>-29348</v>
      </c>
      <c r="F42" s="209"/>
    </row>
    <row r="43" spans="1:6" ht="11.25">
      <c r="A43" s="300">
        <f>'[2]VHP-02'!A43</f>
        <v>322000102</v>
      </c>
      <c r="B43" s="348" t="str">
        <f>'[2]VHP-02'!B43</f>
        <v>APLIC REM REC MPAL 2009</v>
      </c>
      <c r="C43" s="276">
        <f>'[2]VHP-02'!C43</f>
        <v>-66477.59</v>
      </c>
      <c r="D43" s="276">
        <f>'[2]VHP-02'!D43</f>
        <v>-70540.49</v>
      </c>
      <c r="E43" s="276">
        <f>'[2]VHP-02'!E43</f>
        <v>-4062.9</v>
      </c>
      <c r="F43" s="209"/>
    </row>
    <row r="44" spans="1:6" ht="11.25">
      <c r="A44" s="300">
        <f>'[2]VHP-02'!A44</f>
        <v>322000103</v>
      </c>
      <c r="B44" s="348" t="str">
        <f>'[2]VHP-02'!B44</f>
        <v>APLIC REM INFRA 2007</v>
      </c>
      <c r="C44" s="291">
        <f>'[2]VHP-02'!C44</f>
        <v>-478.81</v>
      </c>
      <c r="D44" s="276">
        <f>'[2]VHP-02'!D44</f>
        <v>-213368.34</v>
      </c>
      <c r="E44" s="276">
        <f>'[2]VHP-02'!E44</f>
        <v>-212889.53</v>
      </c>
      <c r="F44" s="209"/>
    </row>
    <row r="45" spans="1:6" ht="11.25">
      <c r="A45" s="300">
        <f>'[2]VHP-02'!A45</f>
        <v>322000104</v>
      </c>
      <c r="B45" s="348" t="str">
        <f>'[2]VHP-02'!B45</f>
        <v>APLIC REM INFRA 2008</v>
      </c>
      <c r="C45" s="276">
        <f>'[2]VHP-02'!C45</f>
        <v>-404712.61</v>
      </c>
      <c r="D45" s="276">
        <f>'[2]VHP-02'!D45</f>
        <v>-597061.09</v>
      </c>
      <c r="E45" s="276">
        <f>'[2]VHP-02'!E45</f>
        <v>-192348.48</v>
      </c>
      <c r="F45" s="209"/>
    </row>
    <row r="46" spans="1:6" ht="11.25">
      <c r="A46" s="300">
        <f>'[2]VHP-02'!A46</f>
        <v>322000106</v>
      </c>
      <c r="B46" s="348" t="str">
        <f>'[2]VHP-02'!B46</f>
        <v>APLIC REM INFRA 2009</v>
      </c>
      <c r="C46" s="276">
        <f>'[2]VHP-02'!C46</f>
        <v>-1413695.19</v>
      </c>
      <c r="D46" s="276">
        <f>'[2]VHP-02'!D46</f>
        <v>-2040981.16</v>
      </c>
      <c r="E46" s="276">
        <f>'[2]VHP-02'!E46</f>
        <v>-627285.97</v>
      </c>
      <c r="F46" s="209"/>
    </row>
    <row r="47" spans="1:6" ht="11.25">
      <c r="A47" s="300">
        <f>'[2]VHP-02'!A47</f>
        <v>322000107</v>
      </c>
      <c r="B47" s="348" t="str">
        <f>'[2]VHP-02'!B47</f>
        <v>APLIC REM INFRA 2010</v>
      </c>
      <c r="C47" s="276">
        <f>'[2]VHP-02'!C47</f>
        <v>-12920266.86</v>
      </c>
      <c r="D47" s="276">
        <f>'[2]VHP-02'!D47</f>
        <v>-12920266.86</v>
      </c>
      <c r="E47" s="276">
        <f>'[2]VHP-02'!E47</f>
        <v>0</v>
      </c>
      <c r="F47" s="209"/>
    </row>
    <row r="48" spans="1:6" ht="11.25">
      <c r="A48" s="300">
        <f>'[2]VHP-02'!A48</f>
        <v>322000108</v>
      </c>
      <c r="B48" s="348" t="str">
        <f>'[2]VHP-02'!B48</f>
        <v>APLIC REM FORTA 2010</v>
      </c>
      <c r="C48" s="276">
        <f>'[2]VHP-02'!C48</f>
        <v>-1392681.43</v>
      </c>
      <c r="D48" s="276">
        <f>'[2]VHP-02'!D48</f>
        <v>-1392681.43</v>
      </c>
      <c r="E48" s="276">
        <f>'[2]VHP-02'!E48</f>
        <v>0</v>
      </c>
      <c r="F48" s="209"/>
    </row>
    <row r="49" spans="1:6" ht="11.25">
      <c r="A49" s="300">
        <f>'[2]VHP-02'!A49</f>
        <v>322000109</v>
      </c>
      <c r="B49" s="348" t="str">
        <f>'[2]VHP-02'!B49</f>
        <v>APLIC REM REC MPAL 2010</v>
      </c>
      <c r="C49" s="276">
        <f>'[2]VHP-02'!C49</f>
        <v>-728341.54</v>
      </c>
      <c r="D49" s="276">
        <f>'[2]VHP-02'!D49</f>
        <v>-728341.54</v>
      </c>
      <c r="E49" s="276">
        <f>'[2]VHP-02'!E49</f>
        <v>0</v>
      </c>
      <c r="F49" s="209"/>
    </row>
    <row r="50" spans="1:6" ht="11.25">
      <c r="A50" s="300">
        <f>'[2]VHP-02'!A50</f>
        <v>322000110</v>
      </c>
      <c r="B50" s="348" t="str">
        <f>'[2]VHP-02'!B50</f>
        <v>APLIC REM REC MPAL 2011</v>
      </c>
      <c r="C50" s="276">
        <f>'[2]VHP-02'!C50</f>
        <v>-326905.62</v>
      </c>
      <c r="D50" s="276">
        <f>'[2]VHP-02'!D50</f>
        <v>-326905.62</v>
      </c>
      <c r="E50" s="276">
        <f>'[2]VHP-02'!E50</f>
        <v>0</v>
      </c>
      <c r="F50" s="209"/>
    </row>
    <row r="51" spans="1:6" ht="11.25">
      <c r="A51" s="300">
        <f>'[2]VHP-02'!A51</f>
        <v>322000111</v>
      </c>
      <c r="B51" s="348" t="str">
        <f>'[2]VHP-02'!B51</f>
        <v>APLIC REM INFRA 2011</v>
      </c>
      <c r="C51" s="276">
        <f>'[2]VHP-02'!C51</f>
        <v>-32116749.25</v>
      </c>
      <c r="D51" s="276">
        <f>'[2]VHP-02'!D51</f>
        <v>-32116749.25</v>
      </c>
      <c r="E51" s="276">
        <f>'[2]VHP-02'!E51</f>
        <v>0</v>
      </c>
      <c r="F51" s="209"/>
    </row>
    <row r="52" spans="1:6" ht="11.25">
      <c r="A52" s="300">
        <f>'[2]VHP-02'!A52</f>
        <v>322000112</v>
      </c>
      <c r="B52" s="348" t="str">
        <f>'[2]VHP-02'!B52</f>
        <v>APLIC REM FORTA 2012</v>
      </c>
      <c r="C52" s="276">
        <f>'[2]VHP-02'!C52</f>
        <v>-1468842.13</v>
      </c>
      <c r="D52" s="276">
        <f>'[2]VHP-02'!D52</f>
        <v>-1468842.13</v>
      </c>
      <c r="E52" s="276">
        <f>'[2]VHP-02'!E52</f>
        <v>0</v>
      </c>
      <c r="F52" s="209"/>
    </row>
    <row r="53" spans="1:6" ht="11.25">
      <c r="A53" s="300">
        <f>'[2]VHP-02'!A53</f>
        <v>322000113</v>
      </c>
      <c r="B53" s="348" t="str">
        <f>'[2]VHP-02'!B53</f>
        <v>APLIC REM REC MPAL 2012 </v>
      </c>
      <c r="C53" s="276">
        <f>'[2]VHP-02'!C53</f>
        <v>-3141085.79</v>
      </c>
      <c r="D53" s="276">
        <f>'[2]VHP-02'!D53</f>
        <v>-3141085.79</v>
      </c>
      <c r="E53" s="276">
        <f>'[2]VHP-02'!E53</f>
        <v>0</v>
      </c>
      <c r="F53" s="209"/>
    </row>
    <row r="54" spans="1:6" ht="11.25">
      <c r="A54" s="300">
        <f>'[2]VHP-02'!A54</f>
        <v>322000114</v>
      </c>
      <c r="B54" s="348" t="str">
        <f>'[2]VHP-02'!B54</f>
        <v>APLIC REM INFRA 2012 </v>
      </c>
      <c r="C54" s="276">
        <f>'[2]VHP-02'!C54</f>
        <v>-4056539.47</v>
      </c>
      <c r="D54" s="276">
        <f>'[2]VHP-02'!D54</f>
        <v>-4056539.47</v>
      </c>
      <c r="E54" s="276">
        <f>'[2]VHP-02'!E54</f>
        <v>0</v>
      </c>
      <c r="F54" s="209"/>
    </row>
    <row r="55" spans="1:6" ht="11.25">
      <c r="A55" s="300">
        <f>'[2]VHP-02'!A55</f>
        <v>322000115</v>
      </c>
      <c r="B55" s="348" t="str">
        <f>'[2]VHP-02'!B55</f>
        <v>APLIC REM FORTA 2012 </v>
      </c>
      <c r="C55" s="276">
        <f>'[2]VHP-02'!C55</f>
        <v>-3748283.01</v>
      </c>
      <c r="D55" s="276">
        <f>'[2]VHP-02'!D55</f>
        <v>-3748283.01</v>
      </c>
      <c r="E55" s="276">
        <f>'[2]VHP-02'!E55</f>
        <v>0</v>
      </c>
      <c r="F55" s="209"/>
    </row>
    <row r="56" spans="1:6" ht="11.25">
      <c r="A56" s="300">
        <f>'[2]VHP-02'!A56</f>
        <v>322000116</v>
      </c>
      <c r="B56" s="348" t="str">
        <f>'[2]VHP-02'!B56</f>
        <v>APLIC REM CUENTA PUBLICA 2013</v>
      </c>
      <c r="C56" s="276">
        <f>'[2]VHP-02'!C56</f>
        <v>-8273223.12</v>
      </c>
      <c r="D56" s="276">
        <f>'[2]VHP-02'!D56</f>
        <v>-8273223.12</v>
      </c>
      <c r="E56" s="276">
        <f>'[2]VHP-02'!E56</f>
        <v>0</v>
      </c>
      <c r="F56" s="209"/>
    </row>
    <row r="57" spans="1:6" ht="11.25">
      <c r="A57" s="300">
        <f>'[2]VHP-02'!A57</f>
        <v>322000117</v>
      </c>
      <c r="B57" s="348" t="str">
        <f>'[2]VHP-02'!B57</f>
        <v>APLIC REM FONDO I  2013</v>
      </c>
      <c r="C57" s="276">
        <f>'[2]VHP-02'!C57</f>
        <v>-18206720.2</v>
      </c>
      <c r="D57" s="276">
        <f>'[2]VHP-02'!D57</f>
        <v>-21604848.23</v>
      </c>
      <c r="E57" s="276">
        <f>'[2]VHP-02'!E57</f>
        <v>-3398128.03</v>
      </c>
      <c r="F57" s="209"/>
    </row>
    <row r="58" spans="1:6" ht="11.25">
      <c r="A58" s="300">
        <f>'[2]VHP-02'!A58</f>
        <v>322000118</v>
      </c>
      <c r="B58" s="348" t="str">
        <f>'[2]VHP-02'!B58</f>
        <v>APLIC REM FONDO II 2013</v>
      </c>
      <c r="C58" s="276">
        <f>'[2]VHP-02'!C58</f>
        <v>-2069017.2</v>
      </c>
      <c r="D58" s="276">
        <f>'[2]VHP-02'!D58</f>
        <v>-2225472.9</v>
      </c>
      <c r="E58" s="276">
        <f>'[2]VHP-02'!E58</f>
        <v>-156455.7</v>
      </c>
      <c r="F58" s="209"/>
    </row>
    <row r="59" spans="1:6" s="346" customFormat="1" ht="11.25">
      <c r="A59" s="300">
        <f>'[2]VHP-02'!A59</f>
        <v>322000119</v>
      </c>
      <c r="B59" s="348" t="str">
        <f>'[2]VHP-02'!B59</f>
        <v>APLIC REM RECMPAL 14</v>
      </c>
      <c r="C59" s="276">
        <f>'[2]VHP-02'!C59</f>
        <v>0</v>
      </c>
      <c r="D59" s="276">
        <f>'[2]VHP-02'!D59</f>
        <v>-1413380.39</v>
      </c>
      <c r="E59" s="276">
        <f>'[2]VHP-02'!E59</f>
        <v>-1413380.39</v>
      </c>
      <c r="F59" s="209"/>
    </row>
    <row r="60" spans="1:6" s="352" customFormat="1" ht="11.25">
      <c r="A60" s="300">
        <f>'[2]VHP-02'!A60</f>
        <v>322000120</v>
      </c>
      <c r="B60" s="348" t="str">
        <f>'[2]VHP-02'!B60</f>
        <v>APLIC REM FON I 14</v>
      </c>
      <c r="C60" s="276">
        <f>'[2]VHP-02'!C60</f>
        <v>0</v>
      </c>
      <c r="D60" s="276">
        <f>'[2]VHP-02'!D60</f>
        <v>-2071929.62</v>
      </c>
      <c r="E60" s="276">
        <f>'[2]VHP-02'!E60</f>
        <v>-2071929.62</v>
      </c>
      <c r="F60" s="209"/>
    </row>
    <row r="61" spans="1:6" s="352" customFormat="1" ht="11.25">
      <c r="A61" s="300">
        <f>'[2]VHP-02'!A61</f>
        <v>322000121</v>
      </c>
      <c r="B61" s="348" t="str">
        <f>'[2]VHP-02'!B61</f>
        <v>APLIC REM FON II 14</v>
      </c>
      <c r="C61" s="276">
        <f>'[2]VHP-02'!C61</f>
        <v>0</v>
      </c>
      <c r="D61" s="276">
        <f>'[2]VHP-02'!D61</f>
        <v>-2664416.98</v>
      </c>
      <c r="E61" s="276">
        <f>'[2]VHP-02'!E61</f>
        <v>-2664416.98</v>
      </c>
      <c r="F61" s="209"/>
    </row>
    <row r="62" spans="1:6" s="352" customFormat="1" ht="11.25">
      <c r="A62" s="300">
        <f>'[2]VHP-02'!A62</f>
        <v>322000123</v>
      </c>
      <c r="B62" s="348" t="str">
        <f>'[2]VHP-02'!B62</f>
        <v>APLIC REM CONVEST14</v>
      </c>
      <c r="C62" s="276">
        <f>'[2]VHP-02'!C62</f>
        <v>0</v>
      </c>
      <c r="D62" s="276">
        <f>'[2]VHP-02'!D62</f>
        <v>-4155937.07</v>
      </c>
      <c r="E62" s="276">
        <f>'[2]VHP-02'!E62</f>
        <v>-4155937.07</v>
      </c>
      <c r="F62" s="209"/>
    </row>
    <row r="63" spans="1:6" s="353" customFormat="1" ht="11.25">
      <c r="A63" s="300">
        <f>'[2]VHP-02'!A63</f>
        <v>322000124</v>
      </c>
      <c r="B63" s="348" t="str">
        <f>'[2]VHP-02'!B63</f>
        <v>APLIC REMBENEF14</v>
      </c>
      <c r="C63" s="276">
        <f>'[2]VHP-02'!C63</f>
        <v>0</v>
      </c>
      <c r="D63" s="276">
        <f>'[2]VHP-02'!D63</f>
        <v>-150404.43</v>
      </c>
      <c r="E63" s="276">
        <f>'[2]VHP-02'!E63</f>
        <v>-150404.43</v>
      </c>
      <c r="F63" s="209"/>
    </row>
    <row r="64" spans="1:6" ht="11.25">
      <c r="A64" s="157"/>
      <c r="B64" s="157" t="s">
        <v>129</v>
      </c>
      <c r="C64" s="178">
        <f>C8+C9</f>
        <v>-114597320.86999997</v>
      </c>
      <c r="D64" s="178">
        <f>D8+D9</f>
        <v>-160010505.7</v>
      </c>
      <c r="E64" s="178">
        <f>E8+E9</f>
        <v>-45413184.83000001</v>
      </c>
      <c r="F64" s="209"/>
    </row>
  </sheetData>
  <sheetProtection/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Saldo al 31 de diciembre del año anterior a la cuenta pública que se presenta." sqref="C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final del periodo que corresponde la cuenta pública presentada (mensual:  enero, febrero, marzo, etc.; trimestral: 1er, 2do, 3ro. o 4to.)." sqref="D7"/>
  </dataValidations>
  <printOptions/>
  <pageMargins left="0.7" right="0.7" top="0.75" bottom="0.75" header="0.3" footer="0.3"/>
  <pageSetup horizontalDpi="600" verticalDpi="600" orientation="portrait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zoomScaleSheetLayoutView="100" zoomScalePageLayoutView="0" workbookViewId="0" topLeftCell="C52">
      <selection activeCell="B8" sqref="B8:E80"/>
    </sheetView>
  </sheetViews>
  <sheetFormatPr defaultColWidth="11.421875" defaultRowHeight="15"/>
  <cols>
    <col min="1" max="1" width="20.7109375" style="166" customWidth="1"/>
    <col min="2" max="2" width="33.8515625" style="166" customWidth="1"/>
    <col min="3" max="5" width="17.7109375" style="116" customWidth="1"/>
    <col min="6" max="16384" width="11.421875" style="8" customWidth="1"/>
  </cols>
  <sheetData>
    <row r="1" spans="1:5" s="43" customFormat="1" ht="11.25">
      <c r="A1" s="74" t="s">
        <v>46</v>
      </c>
      <c r="B1" s="74"/>
      <c r="C1" s="75"/>
      <c r="D1" s="75"/>
      <c r="E1" s="33"/>
    </row>
    <row r="2" spans="1:5" s="43" customFormat="1" ht="11.25">
      <c r="A2" s="74" t="s">
        <v>0</v>
      </c>
      <c r="B2" s="74"/>
      <c r="C2" s="75"/>
      <c r="D2" s="75"/>
      <c r="E2" s="75"/>
    </row>
    <row r="3" spans="3:5" s="43" customFormat="1" ht="11.25">
      <c r="C3" s="75"/>
      <c r="D3" s="75"/>
      <c r="E3" s="75"/>
    </row>
    <row r="4" spans="3:5" s="43" customFormat="1" ht="11.25">
      <c r="C4" s="75"/>
      <c r="D4" s="75"/>
      <c r="E4" s="75"/>
    </row>
    <row r="5" spans="1:5" s="43" customFormat="1" ht="11.25" customHeight="1">
      <c r="A5" s="63" t="s">
        <v>205</v>
      </c>
      <c r="B5" s="75"/>
      <c r="C5" s="75"/>
      <c r="D5" s="75"/>
      <c r="E5" s="273" t="s">
        <v>130</v>
      </c>
    </row>
    <row r="6" spans="1:5" s="84" customFormat="1" ht="11.25">
      <c r="A6" s="29"/>
      <c r="B6" s="29"/>
      <c r="C6" s="107"/>
      <c r="D6" s="108"/>
      <c r="E6" s="108"/>
    </row>
    <row r="7" spans="1:5" ht="15" customHeight="1">
      <c r="A7" s="279" t="s">
        <v>49</v>
      </c>
      <c r="B7" s="224" t="s">
        <v>50</v>
      </c>
      <c r="C7" s="304" t="s">
        <v>80</v>
      </c>
      <c r="D7" s="304" t="s">
        <v>81</v>
      </c>
      <c r="E7" s="304" t="s">
        <v>82</v>
      </c>
    </row>
    <row r="8" spans="1:5" ht="11.25">
      <c r="A8" s="300">
        <v>111200001</v>
      </c>
      <c r="B8" s="348" t="s">
        <v>540</v>
      </c>
      <c r="C8" s="276">
        <v>7759.54</v>
      </c>
      <c r="D8" s="276">
        <v>0</v>
      </c>
      <c r="E8" s="276">
        <v>-7759.54</v>
      </c>
    </row>
    <row r="9" spans="1:5" ht="11.25">
      <c r="A9" s="300">
        <v>111200002</v>
      </c>
      <c r="B9" s="348" t="s">
        <v>541</v>
      </c>
      <c r="C9" s="276">
        <v>10000</v>
      </c>
      <c r="D9" s="276">
        <v>0</v>
      </c>
      <c r="E9" s="276">
        <v>-10000</v>
      </c>
    </row>
    <row r="10" spans="1:5" ht="11.25">
      <c r="A10" s="300">
        <v>111200003</v>
      </c>
      <c r="B10" s="348" t="s">
        <v>542</v>
      </c>
      <c r="C10" s="276">
        <v>11688.11</v>
      </c>
      <c r="D10" s="276">
        <v>11688.91</v>
      </c>
      <c r="E10" s="291">
        <v>0.8</v>
      </c>
    </row>
    <row r="11" spans="1:5" ht="11.25">
      <c r="A11" s="300">
        <v>111200004</v>
      </c>
      <c r="B11" s="348" t="s">
        <v>543</v>
      </c>
      <c r="C11" s="276">
        <v>544491.12</v>
      </c>
      <c r="D11" s="276">
        <v>3451.88</v>
      </c>
      <c r="E11" s="276">
        <v>-541039.24</v>
      </c>
    </row>
    <row r="12" spans="1:5" ht="11.25">
      <c r="A12" s="300">
        <v>111200006</v>
      </c>
      <c r="B12" s="348" t="s">
        <v>544</v>
      </c>
      <c r="C12" s="276">
        <v>212889.53</v>
      </c>
      <c r="D12" s="276">
        <v>0</v>
      </c>
      <c r="E12" s="276">
        <v>-212889.53</v>
      </c>
    </row>
    <row r="13" spans="1:5" ht="11.25">
      <c r="A13" s="300">
        <v>111200016</v>
      </c>
      <c r="B13" s="348" t="s">
        <v>545</v>
      </c>
      <c r="C13" s="276">
        <v>0</v>
      </c>
      <c r="D13" s="276">
        <v>115030.98</v>
      </c>
      <c r="E13" s="276">
        <v>115030.98</v>
      </c>
    </row>
    <row r="14" spans="1:5" ht="11.25">
      <c r="A14" s="300">
        <v>111200017</v>
      </c>
      <c r="B14" s="348" t="s">
        <v>546</v>
      </c>
      <c r="C14" s="276">
        <v>3267.07</v>
      </c>
      <c r="D14" s="276">
        <v>0</v>
      </c>
      <c r="E14" s="276">
        <v>-3267.07</v>
      </c>
    </row>
    <row r="15" spans="1:5" ht="11.25">
      <c r="A15" s="300">
        <v>111200018</v>
      </c>
      <c r="B15" s="348" t="s">
        <v>547</v>
      </c>
      <c r="C15" s="276">
        <v>192348.48</v>
      </c>
      <c r="D15" s="276">
        <v>0</v>
      </c>
      <c r="E15" s="276">
        <v>-192348.48</v>
      </c>
    </row>
    <row r="16" spans="1:5" ht="11.25">
      <c r="A16" s="300">
        <v>111200019</v>
      </c>
      <c r="B16" s="348" t="s">
        <v>548</v>
      </c>
      <c r="C16" s="276">
        <v>29359.91</v>
      </c>
      <c r="D16" s="276">
        <v>0</v>
      </c>
      <c r="E16" s="276">
        <v>-29359.91</v>
      </c>
    </row>
    <row r="17" spans="1:5" ht="11.25">
      <c r="A17" s="300">
        <v>111200021</v>
      </c>
      <c r="B17" s="348" t="s">
        <v>549</v>
      </c>
      <c r="C17" s="276">
        <v>9573.54</v>
      </c>
      <c r="D17" s="276">
        <v>0</v>
      </c>
      <c r="E17" s="276">
        <v>-9573.54</v>
      </c>
    </row>
    <row r="18" spans="1:5" ht="11.25">
      <c r="A18" s="300">
        <v>111200022</v>
      </c>
      <c r="B18" s="348" t="s">
        <v>550</v>
      </c>
      <c r="C18" s="276">
        <v>1431.37</v>
      </c>
      <c r="D18" s="276">
        <v>1431.37</v>
      </c>
      <c r="E18" s="276">
        <v>0</v>
      </c>
    </row>
    <row r="19" spans="1:5" ht="11.25">
      <c r="A19" s="300">
        <v>111200027</v>
      </c>
      <c r="B19" s="348" t="s">
        <v>551</v>
      </c>
      <c r="C19" s="276">
        <v>10059.41</v>
      </c>
      <c r="D19" s="276">
        <v>0</v>
      </c>
      <c r="E19" s="276">
        <v>-10059.41</v>
      </c>
    </row>
    <row r="20" spans="1:5" ht="11.25">
      <c r="A20" s="300">
        <v>111200028</v>
      </c>
      <c r="B20" s="348" t="s">
        <v>552</v>
      </c>
      <c r="C20" s="276">
        <v>658828.72</v>
      </c>
      <c r="D20" s="276">
        <v>31283.86</v>
      </c>
      <c r="E20" s="276">
        <v>-627544.86</v>
      </c>
    </row>
    <row r="21" spans="1:5" ht="11.25">
      <c r="A21" s="300">
        <v>111200038</v>
      </c>
      <c r="B21" s="348" t="s">
        <v>553</v>
      </c>
      <c r="C21" s="276">
        <v>32874.35</v>
      </c>
      <c r="D21" s="276">
        <v>32874.35</v>
      </c>
      <c r="E21" s="276">
        <v>0</v>
      </c>
    </row>
    <row r="22" spans="1:5" ht="11.25">
      <c r="A22" s="300">
        <v>111200039</v>
      </c>
      <c r="B22" s="348" t="s">
        <v>554</v>
      </c>
      <c r="C22" s="276">
        <v>377817.43</v>
      </c>
      <c r="D22" s="276">
        <v>0</v>
      </c>
      <c r="E22" s="276">
        <v>-377817.43</v>
      </c>
    </row>
    <row r="23" spans="1:5" ht="11.25">
      <c r="A23" s="300">
        <v>111200044</v>
      </c>
      <c r="B23" s="348" t="s">
        <v>555</v>
      </c>
      <c r="C23" s="276">
        <v>59855</v>
      </c>
      <c r="D23" s="276">
        <v>59855</v>
      </c>
      <c r="E23" s="276">
        <v>0</v>
      </c>
    </row>
    <row r="24" spans="1:5" ht="11.25">
      <c r="A24" s="300">
        <v>111200047</v>
      </c>
      <c r="B24" s="348" t="s">
        <v>556</v>
      </c>
      <c r="C24" s="276">
        <v>2675.61</v>
      </c>
      <c r="D24" s="276">
        <v>0</v>
      </c>
      <c r="E24" s="276">
        <v>-2675.61</v>
      </c>
    </row>
    <row r="25" spans="1:5" ht="11.25">
      <c r="A25" s="300">
        <v>111200049</v>
      </c>
      <c r="B25" s="348" t="s">
        <v>557</v>
      </c>
      <c r="C25" s="276">
        <v>32096.5</v>
      </c>
      <c r="D25" s="276">
        <v>0</v>
      </c>
      <c r="E25" s="276">
        <v>-32096.5</v>
      </c>
    </row>
    <row r="26" spans="1:5" ht="11.25">
      <c r="A26" s="300">
        <v>111200054</v>
      </c>
      <c r="B26" s="348" t="s">
        <v>558</v>
      </c>
      <c r="C26" s="276">
        <v>44582.03</v>
      </c>
      <c r="D26" s="276">
        <v>0</v>
      </c>
      <c r="E26" s="276">
        <v>-44582.03</v>
      </c>
    </row>
    <row r="27" spans="1:5" ht="11.25">
      <c r="A27" s="300">
        <v>111200055</v>
      </c>
      <c r="B27" s="348" t="s">
        <v>559</v>
      </c>
      <c r="C27" s="276">
        <v>36996.82</v>
      </c>
      <c r="D27" s="276">
        <v>15897.65</v>
      </c>
      <c r="E27" s="276">
        <v>-21099.17</v>
      </c>
    </row>
    <row r="28" spans="1:5" ht="11.25">
      <c r="A28" s="300">
        <v>111200056</v>
      </c>
      <c r="B28" s="348" t="s">
        <v>560</v>
      </c>
      <c r="C28" s="276">
        <v>2715674.02</v>
      </c>
      <c r="D28" s="276">
        <v>210953.95</v>
      </c>
      <c r="E28" s="276">
        <v>-2504720.07</v>
      </c>
    </row>
    <row r="29" spans="1:5" ht="11.25">
      <c r="A29" s="300">
        <v>111200057</v>
      </c>
      <c r="B29" s="348" t="s">
        <v>561</v>
      </c>
      <c r="C29" s="276">
        <v>711609.1</v>
      </c>
      <c r="D29" s="276">
        <v>526786.33</v>
      </c>
      <c r="E29" s="276">
        <v>-184822.77</v>
      </c>
    </row>
    <row r="30" spans="1:5" ht="11.25">
      <c r="A30" s="300">
        <v>111200058</v>
      </c>
      <c r="B30" s="348" t="s">
        <v>562</v>
      </c>
      <c r="C30" s="276">
        <v>3197208.92</v>
      </c>
      <c r="D30" s="276">
        <v>271892.36</v>
      </c>
      <c r="E30" s="276">
        <v>-2925316.56</v>
      </c>
    </row>
    <row r="31" spans="1:5" ht="11.25">
      <c r="A31" s="345">
        <v>111200060</v>
      </c>
      <c r="B31" s="353" t="s">
        <v>702</v>
      </c>
      <c r="C31" s="276">
        <v>0</v>
      </c>
      <c r="D31" s="276">
        <v>22259.4</v>
      </c>
      <c r="E31" s="276">
        <v>22259.4</v>
      </c>
    </row>
    <row r="32" spans="1:5" ht="11.25">
      <c r="A32" s="300">
        <v>111200061</v>
      </c>
      <c r="B32" s="348" t="s">
        <v>563</v>
      </c>
      <c r="C32" s="276">
        <v>75553.96</v>
      </c>
      <c r="D32" s="276">
        <v>65553.95</v>
      </c>
      <c r="E32" s="276">
        <v>-10000.01</v>
      </c>
    </row>
    <row r="33" spans="1:5" ht="11.25">
      <c r="A33" s="300">
        <v>111200064</v>
      </c>
      <c r="B33" s="348" t="s">
        <v>564</v>
      </c>
      <c r="C33" s="276">
        <v>-128014.13</v>
      </c>
      <c r="D33" s="276">
        <v>0</v>
      </c>
      <c r="E33" s="276">
        <v>128014.13</v>
      </c>
    </row>
    <row r="34" spans="1:5" ht="11.25">
      <c r="A34" s="300">
        <v>111200065</v>
      </c>
      <c r="B34" s="348" t="s">
        <v>565</v>
      </c>
      <c r="C34" s="276">
        <v>5857584.93</v>
      </c>
      <c r="D34" s="276">
        <v>4837549.24</v>
      </c>
      <c r="E34" s="276">
        <v>-1020035.69</v>
      </c>
    </row>
    <row r="35" spans="1:5" ht="11.25">
      <c r="A35" s="300">
        <v>111200066</v>
      </c>
      <c r="B35" s="348" t="s">
        <v>566</v>
      </c>
      <c r="C35" s="276">
        <v>7122336.4</v>
      </c>
      <c r="D35" s="276">
        <v>172971.45</v>
      </c>
      <c r="E35" s="276">
        <v>-6949364.95</v>
      </c>
    </row>
    <row r="36" spans="1:5" ht="11.25">
      <c r="A36" s="300">
        <v>111200067</v>
      </c>
      <c r="B36" s="348" t="s">
        <v>567</v>
      </c>
      <c r="C36" s="276">
        <v>18338542.26</v>
      </c>
      <c r="D36" s="276">
        <v>3242758.6</v>
      </c>
      <c r="E36" s="276">
        <v>-15095783.66</v>
      </c>
    </row>
    <row r="37" spans="1:5" ht="11.25">
      <c r="A37" s="300">
        <v>111200069</v>
      </c>
      <c r="B37" s="348" t="s">
        <v>568</v>
      </c>
      <c r="C37" s="276">
        <v>-269246.33</v>
      </c>
      <c r="D37" s="276">
        <v>0</v>
      </c>
      <c r="E37" s="276">
        <v>269246.33</v>
      </c>
    </row>
    <row r="38" spans="1:5" ht="11.25">
      <c r="A38" s="300">
        <v>111200071</v>
      </c>
      <c r="B38" s="348" t="s">
        <v>569</v>
      </c>
      <c r="C38" s="276">
        <v>542750.25</v>
      </c>
      <c r="D38" s="276">
        <v>0</v>
      </c>
      <c r="E38" s="276">
        <v>-542750.25</v>
      </c>
    </row>
    <row r="39" spans="1:5" ht="11.25">
      <c r="A39" s="300">
        <v>111200072</v>
      </c>
      <c r="B39" s="348" t="s">
        <v>570</v>
      </c>
      <c r="C39" s="276">
        <v>0</v>
      </c>
      <c r="D39" s="276">
        <v>8469992.01</v>
      </c>
      <c r="E39" s="276">
        <v>8469992.01</v>
      </c>
    </row>
    <row r="40" spans="1:5" ht="11.25">
      <c r="A40" s="300">
        <v>111200073</v>
      </c>
      <c r="B40" s="348" t="s">
        <v>571</v>
      </c>
      <c r="C40" s="276">
        <v>0</v>
      </c>
      <c r="D40" s="276">
        <v>190199.55</v>
      </c>
      <c r="E40" s="276">
        <v>190199.55</v>
      </c>
    </row>
    <row r="41" spans="1:5" ht="11.25">
      <c r="A41" s="300">
        <v>111200074</v>
      </c>
      <c r="B41" s="348" t="s">
        <v>572</v>
      </c>
      <c r="C41" s="276">
        <v>0</v>
      </c>
      <c r="D41" s="276">
        <v>16751132.15</v>
      </c>
      <c r="E41" s="276">
        <v>16751132.15</v>
      </c>
    </row>
    <row r="42" spans="1:5" ht="11.25">
      <c r="A42" s="300">
        <v>111200075</v>
      </c>
      <c r="B42" s="348" t="s">
        <v>573</v>
      </c>
      <c r="C42" s="276">
        <v>0</v>
      </c>
      <c r="D42" s="276">
        <v>4752049.36</v>
      </c>
      <c r="E42" s="276">
        <v>4752049.36</v>
      </c>
    </row>
    <row r="43" spans="1:5" ht="11.25">
      <c r="A43" s="300">
        <v>111200076</v>
      </c>
      <c r="B43" s="348" t="s">
        <v>635</v>
      </c>
      <c r="C43" s="276">
        <v>0</v>
      </c>
      <c r="D43" s="276">
        <v>1862065.94</v>
      </c>
      <c r="E43" s="276">
        <v>1862065.94</v>
      </c>
    </row>
    <row r="44" spans="1:5" ht="11.25">
      <c r="A44" s="300">
        <v>111200100</v>
      </c>
      <c r="B44" s="348" t="s">
        <v>574</v>
      </c>
      <c r="C44" s="291">
        <v>62.91</v>
      </c>
      <c r="D44" s="291">
        <v>138.62</v>
      </c>
      <c r="E44" s="291">
        <v>75.71</v>
      </c>
    </row>
    <row r="45" spans="1:5" ht="11.25">
      <c r="A45" s="300">
        <v>111200103</v>
      </c>
      <c r="B45" s="348" t="s">
        <v>575</v>
      </c>
      <c r="C45" s="276">
        <v>96104.4</v>
      </c>
      <c r="D45" s="276">
        <v>96104.4</v>
      </c>
      <c r="E45" s="276">
        <v>0</v>
      </c>
    </row>
    <row r="46" spans="1:5" ht="11.25">
      <c r="A46" s="300">
        <v>111200104</v>
      </c>
      <c r="B46" s="348" t="s">
        <v>576</v>
      </c>
      <c r="C46" s="276">
        <v>81373.48</v>
      </c>
      <c r="D46" s="276">
        <v>81373.48</v>
      </c>
      <c r="E46" s="276">
        <v>0</v>
      </c>
    </row>
    <row r="47" spans="1:5" ht="11.25">
      <c r="A47" s="300">
        <v>111200107</v>
      </c>
      <c r="B47" s="348" t="s">
        <v>577</v>
      </c>
      <c r="C47" s="276">
        <v>8797.96</v>
      </c>
      <c r="D47" s="276">
        <v>8797.96</v>
      </c>
      <c r="E47" s="276">
        <v>0</v>
      </c>
    </row>
    <row r="48" spans="1:5" ht="11.25">
      <c r="A48" s="300">
        <v>111200112</v>
      </c>
      <c r="B48" s="348" t="s">
        <v>578</v>
      </c>
      <c r="C48" s="276">
        <v>1369.94</v>
      </c>
      <c r="D48" s="276">
        <v>1370.02</v>
      </c>
      <c r="E48" s="291">
        <v>0.08</v>
      </c>
    </row>
    <row r="49" spans="1:5" ht="11.25">
      <c r="A49" s="300">
        <v>111200119</v>
      </c>
      <c r="B49" s="348" t="s">
        <v>579</v>
      </c>
      <c r="C49" s="276">
        <v>16305.68</v>
      </c>
      <c r="D49" s="276">
        <v>16306.79</v>
      </c>
      <c r="E49" s="291">
        <v>1.11</v>
      </c>
    </row>
    <row r="50" spans="1:5" ht="11.25">
      <c r="A50" s="300">
        <v>111200122</v>
      </c>
      <c r="B50" s="348" t="s">
        <v>580</v>
      </c>
      <c r="C50" s="276">
        <v>204358.72</v>
      </c>
      <c r="D50" s="276">
        <v>271966.75</v>
      </c>
      <c r="E50" s="276">
        <v>67608.03</v>
      </c>
    </row>
    <row r="51" spans="1:5" ht="11.25">
      <c r="A51" s="300">
        <v>111200123</v>
      </c>
      <c r="B51" s="348" t="s">
        <v>581</v>
      </c>
      <c r="C51" s="276">
        <v>4000</v>
      </c>
      <c r="D51" s="276">
        <v>115250</v>
      </c>
      <c r="E51" s="276">
        <v>111250</v>
      </c>
    </row>
    <row r="52" spans="1:5" ht="11.25">
      <c r="A52" s="300">
        <v>111200124</v>
      </c>
      <c r="B52" s="348" t="s">
        <v>582</v>
      </c>
      <c r="C52" s="291">
        <v>3.68</v>
      </c>
      <c r="D52" s="291">
        <v>3.68</v>
      </c>
      <c r="E52" s="276">
        <v>0</v>
      </c>
    </row>
    <row r="53" spans="1:5" ht="11.25">
      <c r="A53" s="300">
        <v>111200125</v>
      </c>
      <c r="B53" s="348" t="s">
        <v>583</v>
      </c>
      <c r="C53" s="291">
        <v>48.31</v>
      </c>
      <c r="D53" s="291">
        <v>0.01</v>
      </c>
      <c r="E53" s="291">
        <v>-48.3</v>
      </c>
    </row>
    <row r="54" spans="1:5" ht="11.25">
      <c r="A54" s="300">
        <v>111200130</v>
      </c>
      <c r="B54" s="348" t="s">
        <v>584</v>
      </c>
      <c r="C54" s="291">
        <v>52.22</v>
      </c>
      <c r="D54" s="276">
        <v>0</v>
      </c>
      <c r="E54" s="291">
        <v>-52.22</v>
      </c>
    </row>
    <row r="55" spans="1:5" ht="11.25">
      <c r="A55" s="300">
        <v>111200132</v>
      </c>
      <c r="B55" s="348" t="s">
        <v>585</v>
      </c>
      <c r="C55" s="276">
        <v>32454.35</v>
      </c>
      <c r="D55" s="276">
        <v>0</v>
      </c>
      <c r="E55" s="276">
        <v>-32454.35</v>
      </c>
    </row>
    <row r="56" spans="1:5" ht="11.25">
      <c r="A56" s="300">
        <v>111200133</v>
      </c>
      <c r="B56" s="348" t="s">
        <v>586</v>
      </c>
      <c r="C56" s="276">
        <v>1912.4</v>
      </c>
      <c r="D56" s="291">
        <v>11.48</v>
      </c>
      <c r="E56" s="276">
        <v>-1900.92</v>
      </c>
    </row>
    <row r="57" spans="1:5" ht="11.25">
      <c r="A57" s="300">
        <v>111200134</v>
      </c>
      <c r="B57" s="348" t="s">
        <v>587</v>
      </c>
      <c r="C57" s="291">
        <v>1.14</v>
      </c>
      <c r="D57" s="276">
        <v>0</v>
      </c>
      <c r="E57" s="291">
        <v>-1.14</v>
      </c>
    </row>
    <row r="58" spans="1:5" ht="11.25">
      <c r="A58" s="300">
        <v>111200135</v>
      </c>
      <c r="B58" s="348" t="s">
        <v>588</v>
      </c>
      <c r="C58" s="291">
        <v>75.79</v>
      </c>
      <c r="D58" s="276">
        <v>0</v>
      </c>
      <c r="E58" s="291">
        <v>-75.79</v>
      </c>
    </row>
    <row r="59" spans="1:5" ht="11.25">
      <c r="A59" s="300">
        <v>111200136</v>
      </c>
      <c r="B59" s="348" t="s">
        <v>589</v>
      </c>
      <c r="C59" s="291">
        <v>485.32</v>
      </c>
      <c r="D59" s="276">
        <v>0</v>
      </c>
      <c r="E59" s="291">
        <v>-485.32</v>
      </c>
    </row>
    <row r="60" spans="1:5" ht="11.25">
      <c r="A60" s="300">
        <v>111200137</v>
      </c>
      <c r="B60" s="348" t="s">
        <v>590</v>
      </c>
      <c r="C60" s="276">
        <v>70077.73</v>
      </c>
      <c r="D60" s="276">
        <v>0</v>
      </c>
      <c r="E60" s="276">
        <v>-70077.73</v>
      </c>
    </row>
    <row r="61" spans="1:5" ht="11.25">
      <c r="A61" s="300">
        <v>111200138</v>
      </c>
      <c r="B61" s="348" t="s">
        <v>591</v>
      </c>
      <c r="C61" s="291">
        <v>15.07</v>
      </c>
      <c r="D61" s="291">
        <v>570.06</v>
      </c>
      <c r="E61" s="291">
        <v>554.99</v>
      </c>
    </row>
    <row r="62" spans="1:5" ht="11.25">
      <c r="A62" s="300">
        <v>111200139</v>
      </c>
      <c r="B62" s="348" t="s">
        <v>592</v>
      </c>
      <c r="C62" s="276">
        <v>1269.87</v>
      </c>
      <c r="D62" s="276">
        <v>0</v>
      </c>
      <c r="E62" s="276">
        <v>-1269.87</v>
      </c>
    </row>
    <row r="63" spans="1:5" ht="11.25">
      <c r="A63" s="300">
        <v>111200140</v>
      </c>
      <c r="B63" s="348" t="s">
        <v>593</v>
      </c>
      <c r="C63" s="291">
        <v>0.31</v>
      </c>
      <c r="D63" s="276">
        <v>0</v>
      </c>
      <c r="E63" s="291">
        <v>-0.31</v>
      </c>
    </row>
    <row r="64" spans="1:5" ht="11.25">
      <c r="A64" s="300">
        <v>111200141</v>
      </c>
      <c r="B64" s="348" t="s">
        <v>594</v>
      </c>
      <c r="C64" s="276">
        <v>931797.17</v>
      </c>
      <c r="D64" s="276">
        <v>644358.11</v>
      </c>
      <c r="E64" s="276">
        <v>-287439.06</v>
      </c>
    </row>
    <row r="65" spans="1:5" ht="11.25">
      <c r="A65" s="300">
        <v>111200142</v>
      </c>
      <c r="B65" s="348" t="s">
        <v>595</v>
      </c>
      <c r="C65" s="276">
        <v>1009071.86</v>
      </c>
      <c r="D65" s="276">
        <v>80068.53</v>
      </c>
      <c r="E65" s="276">
        <v>-929003.33</v>
      </c>
    </row>
    <row r="66" spans="1:5" ht="11.25">
      <c r="A66" s="300">
        <v>111200143</v>
      </c>
      <c r="B66" s="348" t="s">
        <v>596</v>
      </c>
      <c r="C66" s="276">
        <v>1971139</v>
      </c>
      <c r="D66" s="276">
        <v>0</v>
      </c>
      <c r="E66" s="276">
        <v>-1971139</v>
      </c>
    </row>
    <row r="67" spans="1:5" ht="11.25">
      <c r="A67" s="300">
        <v>111200144</v>
      </c>
      <c r="B67" s="348" t="s">
        <v>672</v>
      </c>
      <c r="C67" s="276">
        <v>0</v>
      </c>
      <c r="D67" s="276">
        <v>218258.45</v>
      </c>
      <c r="E67" s="276">
        <v>218258.45</v>
      </c>
    </row>
    <row r="68" spans="1:5" ht="11.25">
      <c r="A68" s="300">
        <v>111200145</v>
      </c>
      <c r="B68" s="348" t="s">
        <v>687</v>
      </c>
      <c r="C68" s="276">
        <v>0</v>
      </c>
      <c r="D68" s="276">
        <v>1214.18</v>
      </c>
      <c r="E68" s="276">
        <v>1214.18</v>
      </c>
    </row>
    <row r="69" spans="1:5" ht="11.25">
      <c r="A69" s="300">
        <v>111200146</v>
      </c>
      <c r="B69" s="348" t="s">
        <v>688</v>
      </c>
      <c r="C69" s="276">
        <v>0</v>
      </c>
      <c r="D69" s="291">
        <v>8.83</v>
      </c>
      <c r="E69" s="291">
        <v>8.83</v>
      </c>
    </row>
    <row r="70" spans="1:5" ht="11.25">
      <c r="A70" s="300">
        <v>111200147</v>
      </c>
      <c r="B70" s="348" t="s">
        <v>689</v>
      </c>
      <c r="C70" s="276">
        <v>0</v>
      </c>
      <c r="D70" s="276">
        <v>48366.54</v>
      </c>
      <c r="E70" s="276">
        <v>48366.54</v>
      </c>
    </row>
    <row r="71" spans="1:5" ht="11.25">
      <c r="A71" s="300">
        <v>111200312</v>
      </c>
      <c r="B71" s="348" t="s">
        <v>597</v>
      </c>
      <c r="C71" s="276">
        <v>142578.8</v>
      </c>
      <c r="D71" s="276">
        <v>192118.22</v>
      </c>
      <c r="E71" s="276">
        <v>49539.42</v>
      </c>
    </row>
    <row r="72" spans="1:5" ht="11.25">
      <c r="A72" s="300">
        <v>111200313</v>
      </c>
      <c r="B72" s="348" t="s">
        <v>598</v>
      </c>
      <c r="C72" s="276">
        <v>142578.8</v>
      </c>
      <c r="D72" s="276">
        <v>192118.22</v>
      </c>
      <c r="E72" s="276">
        <v>49539.42</v>
      </c>
    </row>
    <row r="73" spans="1:5" ht="11.25">
      <c r="A73" s="300">
        <v>111200314</v>
      </c>
      <c r="B73" s="348" t="s">
        <v>599</v>
      </c>
      <c r="C73" s="276">
        <v>142578.8</v>
      </c>
      <c r="D73" s="276">
        <v>192118.22</v>
      </c>
      <c r="E73" s="276">
        <v>49539.42</v>
      </c>
    </row>
    <row r="74" spans="1:5" ht="11.25">
      <c r="A74" s="300">
        <v>111200315</v>
      </c>
      <c r="B74" s="348" t="s">
        <v>294</v>
      </c>
      <c r="C74" s="276">
        <v>142578.8</v>
      </c>
      <c r="D74" s="276">
        <v>192117.98</v>
      </c>
      <c r="E74" s="276">
        <v>49539.18</v>
      </c>
    </row>
    <row r="75" spans="1:5" ht="11.25">
      <c r="A75" s="300">
        <v>111200316</v>
      </c>
      <c r="B75" s="348" t="s">
        <v>600</v>
      </c>
      <c r="C75" s="276">
        <v>299822.76</v>
      </c>
      <c r="D75" s="276">
        <v>405935.36</v>
      </c>
      <c r="E75" s="276">
        <v>106112.6</v>
      </c>
    </row>
    <row r="76" spans="1:5" ht="11.25">
      <c r="A76" s="300">
        <v>111200317</v>
      </c>
      <c r="B76" s="348" t="s">
        <v>601</v>
      </c>
      <c r="C76" s="276">
        <v>142578.8</v>
      </c>
      <c r="D76" s="276">
        <v>192118.22</v>
      </c>
      <c r="E76" s="276">
        <v>49539.42</v>
      </c>
    </row>
    <row r="77" spans="1:5" s="341" customFormat="1" ht="11.25">
      <c r="A77" s="300">
        <v>111200318</v>
      </c>
      <c r="B77" s="348" t="s">
        <v>602</v>
      </c>
      <c r="C77" s="276">
        <v>142578.8</v>
      </c>
      <c r="D77" s="276">
        <v>192118.22</v>
      </c>
      <c r="E77" s="276">
        <v>49539.42</v>
      </c>
    </row>
    <row r="78" spans="1:5" s="341" customFormat="1" ht="11.25">
      <c r="A78" s="300">
        <v>111200319</v>
      </c>
      <c r="B78" s="348" t="s">
        <v>603</v>
      </c>
      <c r="C78" s="276">
        <v>142578.8</v>
      </c>
      <c r="D78" s="276">
        <v>192118.22</v>
      </c>
      <c r="E78" s="276">
        <v>49539.42</v>
      </c>
    </row>
    <row r="79" spans="1:5" s="346" customFormat="1" ht="11.25">
      <c r="A79" s="300">
        <v>111200320</v>
      </c>
      <c r="B79" s="348" t="s">
        <v>295</v>
      </c>
      <c r="C79" s="276">
        <v>158423.08</v>
      </c>
      <c r="D79" s="276">
        <v>213467.46</v>
      </c>
      <c r="E79" s="276">
        <v>55044.38</v>
      </c>
    </row>
    <row r="80" spans="1:5" s="346" customFormat="1" ht="11.25">
      <c r="A80" s="300">
        <v>111200321</v>
      </c>
      <c r="B80" s="348" t="s">
        <v>604</v>
      </c>
      <c r="C80" s="276">
        <v>134648.72</v>
      </c>
      <c r="D80" s="276">
        <v>184188.14</v>
      </c>
      <c r="E80" s="276">
        <v>49539.42</v>
      </c>
    </row>
    <row r="81" spans="1:5" ht="11.25">
      <c r="A81" s="157"/>
      <c r="B81" s="157" t="s">
        <v>84</v>
      </c>
      <c r="C81" s="178">
        <f>SUM(C8:C80)</f>
        <v>46464317.38999996</v>
      </c>
      <c r="D81" s="178">
        <f>SUM(D8:D80)</f>
        <v>45380264.43999998</v>
      </c>
      <c r="E81" s="178">
        <f>SUM(E8:E80)</f>
        <v>-1084052.9500000018</v>
      </c>
    </row>
  </sheetData>
  <sheetProtection/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al 31 de diciembre del año anterior a la cuenta pública que se presenta." sqref="C7"/>
    <dataValidation allowBlank="1" showInputMessage="1" showErrorMessage="1" prompt="Importe final del periodo que corresponde la cuenta pública presentada (mensual:  enero, febrero, marzo, etc.; trimestral: 1er, 2do, 3ro. o 4to.)." sqref="D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3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7"/>
  <sheetViews>
    <sheetView zoomScaleSheetLayoutView="100" zoomScalePageLayoutView="0" workbookViewId="0" topLeftCell="B1">
      <selection activeCell="C9" sqref="C9:C13"/>
    </sheetView>
  </sheetViews>
  <sheetFormatPr defaultColWidth="11.421875" defaultRowHeight="15"/>
  <cols>
    <col min="1" max="1" width="20.7109375" style="166" customWidth="1"/>
    <col min="2" max="2" width="50.7109375" style="166" customWidth="1"/>
    <col min="3" max="3" width="17.7109375" style="116" customWidth="1"/>
    <col min="4" max="4" width="17.7109375" style="117" customWidth="1"/>
    <col min="5" max="16384" width="11.421875" style="8" customWidth="1"/>
  </cols>
  <sheetData>
    <row r="1" spans="1:4" s="43" customFormat="1" ht="11.25">
      <c r="A1" s="74" t="s">
        <v>46</v>
      </c>
      <c r="B1" s="74"/>
      <c r="C1" s="109"/>
      <c r="D1" s="110"/>
    </row>
    <row r="2" spans="1:4" s="43" customFormat="1" ht="11.25">
      <c r="A2" s="74" t="s">
        <v>0</v>
      </c>
      <c r="B2" s="74"/>
      <c r="C2" s="109"/>
      <c r="D2" s="111"/>
    </row>
    <row r="3" spans="1:4" s="43" customFormat="1" ht="11.25">
      <c r="A3" s="74"/>
      <c r="B3" s="74"/>
      <c r="C3" s="109"/>
      <c r="D3" s="111"/>
    </row>
    <row r="4" spans="3:4" s="43" customFormat="1" ht="11.25">
      <c r="C4" s="109"/>
      <c r="D4" s="111"/>
    </row>
    <row r="5" spans="1:4" s="43" customFormat="1" ht="11.25" customHeight="1">
      <c r="A5" s="374" t="s">
        <v>206</v>
      </c>
      <c r="B5" s="375"/>
      <c r="C5" s="376"/>
      <c r="D5" s="112" t="s">
        <v>131</v>
      </c>
    </row>
    <row r="6" spans="1:4" ht="11.25">
      <c r="A6" s="113"/>
      <c r="B6" s="113"/>
      <c r="C6" s="114"/>
      <c r="D6" s="115"/>
    </row>
    <row r="7" spans="1:4" ht="15" customHeight="1">
      <c r="A7" s="240">
        <v>123105811</v>
      </c>
      <c r="B7" s="50" t="s">
        <v>338</v>
      </c>
      <c r="C7" s="233">
        <v>4125000</v>
      </c>
      <c r="D7" s="306"/>
    </row>
    <row r="8" spans="1:4" ht="11.25">
      <c r="A8" s="240">
        <v>1231</v>
      </c>
      <c r="B8" s="277" t="s">
        <v>338</v>
      </c>
      <c r="C8" s="237">
        <v>4125000</v>
      </c>
      <c r="D8" s="306"/>
    </row>
    <row r="9" spans="1:4" ht="11.25">
      <c r="A9" s="240">
        <v>123516111</v>
      </c>
      <c r="B9" s="50" t="s">
        <v>344</v>
      </c>
      <c r="C9" s="233">
        <f>'[2]EFE-02'!C8</f>
        <v>5516448.5</v>
      </c>
      <c r="D9" s="50"/>
    </row>
    <row r="10" spans="1:4" ht="11.25">
      <c r="A10" s="240">
        <v>123526121</v>
      </c>
      <c r="B10" s="50" t="s">
        <v>346</v>
      </c>
      <c r="C10" s="233">
        <f>'[2]EFE-02'!C9</f>
        <v>7107634.8</v>
      </c>
      <c r="D10" s="306"/>
    </row>
    <row r="11" spans="1:4" ht="11.25">
      <c r="A11" s="240">
        <v>123536131</v>
      </c>
      <c r="B11" s="50" t="s">
        <v>348</v>
      </c>
      <c r="C11" s="233">
        <f>'[2]EFE-02'!C10</f>
        <v>6329524.75</v>
      </c>
      <c r="D11" s="306"/>
    </row>
    <row r="12" spans="1:4" ht="11.25">
      <c r="A12" s="240">
        <v>123546141</v>
      </c>
      <c r="B12" s="50" t="s">
        <v>605</v>
      </c>
      <c r="C12" s="233">
        <f>'[2]EFE-02'!C11</f>
        <v>16524061.61</v>
      </c>
      <c r="D12" s="306"/>
    </row>
    <row r="13" spans="1:4" ht="11.25">
      <c r="A13" s="240">
        <v>123556151</v>
      </c>
      <c r="B13" s="50" t="s">
        <v>606</v>
      </c>
      <c r="C13" s="233">
        <f>'[2]EFE-02'!C12</f>
        <v>1326587.91</v>
      </c>
      <c r="D13" s="306"/>
    </row>
    <row r="14" spans="1:4" ht="11.25">
      <c r="A14" s="240"/>
      <c r="B14" s="277" t="s">
        <v>607</v>
      </c>
      <c r="C14" s="4">
        <v>36804257.57</v>
      </c>
      <c r="D14" s="306"/>
    </row>
    <row r="15" spans="1:4" ht="11.25">
      <c r="A15" s="240">
        <v>1241</v>
      </c>
      <c r="B15" s="50" t="s">
        <v>608</v>
      </c>
      <c r="C15" s="233">
        <v>230292</v>
      </c>
      <c r="D15" s="306"/>
    </row>
    <row r="16" spans="1:4" s="346" customFormat="1" ht="11.25">
      <c r="A16" s="240">
        <v>124115111</v>
      </c>
      <c r="B16" s="50" t="s">
        <v>703</v>
      </c>
      <c r="C16" s="233">
        <v>2990</v>
      </c>
      <c r="D16" s="306"/>
    </row>
    <row r="17" spans="1:4" ht="11.25">
      <c r="A17" s="240">
        <v>124135151</v>
      </c>
      <c r="B17" s="143" t="s">
        <v>355</v>
      </c>
      <c r="C17" s="233">
        <v>227302</v>
      </c>
      <c r="D17" s="306"/>
    </row>
    <row r="18" spans="1:4" ht="11.25">
      <c r="A18" s="240">
        <v>1242</v>
      </c>
      <c r="B18" s="50" t="s">
        <v>651</v>
      </c>
      <c r="C18" s="233">
        <v>14759.01</v>
      </c>
      <c r="D18" s="306"/>
    </row>
    <row r="19" spans="1:4" ht="11.25">
      <c r="A19" s="240">
        <v>124215211</v>
      </c>
      <c r="B19" s="50" t="s">
        <v>357</v>
      </c>
      <c r="C19" s="233">
        <v>11960.01</v>
      </c>
      <c r="D19" s="306"/>
    </row>
    <row r="20" spans="1:4" s="341" customFormat="1" ht="11.25">
      <c r="A20" s="240">
        <v>124235231</v>
      </c>
      <c r="B20" s="50" t="s">
        <v>686</v>
      </c>
      <c r="C20" s="233">
        <v>2799</v>
      </c>
      <c r="D20" s="306"/>
    </row>
    <row r="21" spans="1:4" ht="11.25">
      <c r="A21" s="240">
        <v>1244</v>
      </c>
      <c r="B21" s="50" t="s">
        <v>609</v>
      </c>
      <c r="C21" s="233">
        <v>2343591</v>
      </c>
      <c r="D21" s="306"/>
    </row>
    <row r="22" spans="1:4" ht="11.25">
      <c r="A22" s="240">
        <v>124415411</v>
      </c>
      <c r="B22" s="50" t="s">
        <v>361</v>
      </c>
      <c r="C22" s="233">
        <v>2250891</v>
      </c>
      <c r="D22" s="306"/>
    </row>
    <row r="23" spans="1:4" ht="11.25">
      <c r="A23" s="240">
        <v>124495491</v>
      </c>
      <c r="B23" s="50" t="s">
        <v>363</v>
      </c>
      <c r="C23" s="233">
        <v>92700</v>
      </c>
      <c r="D23" s="306"/>
    </row>
    <row r="24" spans="1:4" ht="11.25">
      <c r="A24" s="240">
        <v>1246</v>
      </c>
      <c r="B24" s="50" t="s">
        <v>652</v>
      </c>
      <c r="C24" s="233">
        <v>66763.98</v>
      </c>
      <c r="D24" s="50"/>
    </row>
    <row r="25" spans="1:4" ht="11.25">
      <c r="A25" s="240">
        <v>124695691</v>
      </c>
      <c r="B25" s="50" t="s">
        <v>371</v>
      </c>
      <c r="C25" s="233">
        <v>66763.98</v>
      </c>
      <c r="D25" s="306"/>
    </row>
    <row r="26" spans="1:4" ht="11.25">
      <c r="A26" s="50"/>
      <c r="B26" s="277" t="s">
        <v>610</v>
      </c>
      <c r="C26" s="237">
        <v>2655405.99</v>
      </c>
      <c r="D26" s="50"/>
    </row>
    <row r="27" spans="1:4" ht="11.25">
      <c r="A27" s="50"/>
      <c r="B27" s="307" t="s">
        <v>84</v>
      </c>
      <c r="C27" s="232">
        <f>C14+C26+C8</f>
        <v>43584663.56</v>
      </c>
      <c r="D27" s="308">
        <v>0</v>
      </c>
    </row>
  </sheetData>
  <sheetProtection/>
  <mergeCells count="1">
    <mergeCell ref="A5:C5"/>
  </mergeCells>
  <dataValidations count="4">
    <dataValidation allowBlank="1" showInputMessage="1" showErrorMessage="1" prompt="Detallar el porcentaje de estas adquisiciones que fueron realizadas mediante subsidios de capital del sector central (subsidiados por la federación, estado o municipio)." sqref="D7"/>
    <dataValidation allowBlank="1" showInputMessage="1" showErrorMessage="1" prompt="Importe (saldo final) de las adquisiciones de bienes muebles e inmuebles efectuadas en el periodo al que corresponde la cuenta pública presentada." sqref="C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</dataValidations>
  <printOptions/>
  <pageMargins left="0.7" right="0.7" top="0.75" bottom="0.75" header="0.3" footer="0.3"/>
  <pageSetup horizontalDpi="600" verticalDpi="600" orientation="portrait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20" sqref="C20"/>
    </sheetView>
  </sheetViews>
  <sheetFormatPr defaultColWidth="11.421875" defaultRowHeight="15"/>
  <cols>
    <col min="1" max="1" width="20.7109375" style="216" customWidth="1"/>
    <col min="2" max="2" width="43.28125" style="216" customWidth="1"/>
    <col min="3" max="3" width="17.7109375" style="216" customWidth="1"/>
    <col min="4" max="16384" width="11.421875" style="216" customWidth="1"/>
  </cols>
  <sheetData>
    <row r="1" ht="11.25">
      <c r="A1" s="74" t="s">
        <v>46</v>
      </c>
    </row>
    <row r="2" ht="11.25">
      <c r="A2" s="74"/>
    </row>
    <row r="3" s="268" customFormat="1" ht="11.25">
      <c r="A3" s="74"/>
    </row>
    <row r="4" ht="11.25">
      <c r="A4" s="74"/>
    </row>
    <row r="5" spans="1:3" ht="11.25" customHeight="1">
      <c r="A5" s="10" t="s">
        <v>248</v>
      </c>
      <c r="B5" s="10"/>
      <c r="C5" s="269" t="s">
        <v>266</v>
      </c>
    </row>
    <row r="6" spans="1:3" ht="11.25">
      <c r="A6" s="74"/>
      <c r="B6" s="309"/>
      <c r="C6" s="309"/>
    </row>
    <row r="7" spans="1:3" ht="15" customHeight="1">
      <c r="A7" s="279" t="s">
        <v>49</v>
      </c>
      <c r="B7" s="224" t="s">
        <v>50</v>
      </c>
      <c r="C7" s="224" t="s">
        <v>59</v>
      </c>
    </row>
    <row r="8" spans="1:3" ht="11.25">
      <c r="A8" s="242">
        <v>900001</v>
      </c>
      <c r="B8" s="225" t="s">
        <v>236</v>
      </c>
      <c r="C8" s="229">
        <v>166926771.87</v>
      </c>
    </row>
    <row r="9" spans="1:3" ht="11.25">
      <c r="A9" s="242">
        <v>900002</v>
      </c>
      <c r="B9" s="226" t="s">
        <v>237</v>
      </c>
      <c r="C9" s="229">
        <f>SUM(C10:C14)</f>
        <v>0</v>
      </c>
    </row>
    <row r="10" spans="1:3" ht="11.25">
      <c r="A10" s="240">
        <v>4320</v>
      </c>
      <c r="B10" s="227" t="s">
        <v>238</v>
      </c>
      <c r="C10" s="230"/>
    </row>
    <row r="11" spans="1:3" ht="22.5">
      <c r="A11" s="240">
        <v>4330</v>
      </c>
      <c r="B11" s="227" t="s">
        <v>239</v>
      </c>
      <c r="C11" s="230"/>
    </row>
    <row r="12" spans="1:3" ht="11.25">
      <c r="A12" s="240">
        <v>4340</v>
      </c>
      <c r="B12" s="227" t="s">
        <v>240</v>
      </c>
      <c r="C12" s="230"/>
    </row>
    <row r="13" spans="1:3" ht="11.25">
      <c r="A13" s="240">
        <v>4399</v>
      </c>
      <c r="B13" s="227" t="s">
        <v>241</v>
      </c>
      <c r="C13" s="230"/>
    </row>
    <row r="14" spans="1:3" ht="11.25">
      <c r="A14" s="241">
        <v>4400</v>
      </c>
      <c r="B14" s="227" t="s">
        <v>242</v>
      </c>
      <c r="C14" s="230"/>
    </row>
    <row r="15" spans="1:3" ht="11.25">
      <c r="A15" s="242">
        <v>900003</v>
      </c>
      <c r="B15" s="226" t="s">
        <v>243</v>
      </c>
      <c r="C15" s="229">
        <f>SUM(C16:C19)</f>
        <v>15076587.1</v>
      </c>
    </row>
    <row r="16" spans="1:3" ht="11.25">
      <c r="A16" s="245">
        <v>52</v>
      </c>
      <c r="B16" s="227" t="s">
        <v>244</v>
      </c>
      <c r="C16" s="230"/>
    </row>
    <row r="17" spans="1:3" ht="11.25">
      <c r="A17" s="245">
        <v>62</v>
      </c>
      <c r="B17" s="227" t="s">
        <v>245</v>
      </c>
      <c r="C17" s="230"/>
    </row>
    <row r="18" spans="1:3" ht="11.25">
      <c r="A18" s="249" t="s">
        <v>259</v>
      </c>
      <c r="B18" s="227" t="s">
        <v>246</v>
      </c>
      <c r="C18" s="230">
        <v>15076587.1</v>
      </c>
    </row>
    <row r="19" spans="1:3" ht="11.25">
      <c r="A19" s="241">
        <v>4500</v>
      </c>
      <c r="B19" s="228" t="s">
        <v>254</v>
      </c>
      <c r="C19" s="230"/>
    </row>
    <row r="20" spans="1:3" ht="11.25">
      <c r="A20" s="243">
        <v>900004</v>
      </c>
      <c r="B20" s="231" t="s">
        <v>247</v>
      </c>
      <c r="C20" s="232">
        <f>+C8+C9-C15</f>
        <v>151850184.77</v>
      </c>
    </row>
  </sheetData>
  <sheetProtection/>
  <dataValidations count="2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</dataValidations>
  <printOptions/>
  <pageMargins left="0.7" right="0.7" top="0.75" bottom="0.7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5">
      <selection activeCell="B8" sqref="B8"/>
    </sheetView>
  </sheetViews>
  <sheetFormatPr defaultColWidth="11.421875" defaultRowHeight="15"/>
  <cols>
    <col min="1" max="1" width="20.7109375" style="216" customWidth="1"/>
    <col min="2" max="2" width="50.7109375" style="216" customWidth="1"/>
    <col min="3" max="3" width="17.7109375" style="9" customWidth="1"/>
    <col min="4" max="16384" width="11.421875" style="216" customWidth="1"/>
  </cols>
  <sheetData>
    <row r="1" ht="11.25">
      <c r="A1" s="74" t="s">
        <v>46</v>
      </c>
    </row>
    <row r="2" ht="11.25">
      <c r="A2" s="74"/>
    </row>
    <row r="3" spans="1:3" s="268" customFormat="1" ht="11.25">
      <c r="A3" s="74"/>
      <c r="C3" s="9"/>
    </row>
    <row r="4" ht="11.25">
      <c r="A4" s="74"/>
    </row>
    <row r="5" spans="1:3" ht="11.25" customHeight="1">
      <c r="A5" s="310" t="s">
        <v>249</v>
      </c>
      <c r="B5" s="311"/>
      <c r="C5" s="269" t="s">
        <v>267</v>
      </c>
    </row>
    <row r="6" spans="1:2" ht="11.25" customHeight="1">
      <c r="A6" s="74"/>
      <c r="B6" s="309"/>
    </row>
    <row r="7" spans="1:3" ht="15" customHeight="1">
      <c r="A7" s="279" t="s">
        <v>49</v>
      </c>
      <c r="B7" s="224" t="s">
        <v>50</v>
      </c>
      <c r="C7" s="224" t="s">
        <v>59</v>
      </c>
    </row>
    <row r="8" spans="1:3" ht="11.25">
      <c r="A8" s="247">
        <v>900001</v>
      </c>
      <c r="B8" s="234" t="s">
        <v>213</v>
      </c>
      <c r="C8" s="237">
        <v>141935053.62</v>
      </c>
    </row>
    <row r="9" spans="1:3" ht="11.25">
      <c r="A9" s="247">
        <v>900002</v>
      </c>
      <c r="B9" s="234" t="s">
        <v>214</v>
      </c>
      <c r="C9" s="237">
        <f>SUM(C10:C26)</f>
        <v>46635805.56</v>
      </c>
    </row>
    <row r="10" spans="1:3" ht="11.25">
      <c r="A10" s="240">
        <v>5100</v>
      </c>
      <c r="B10" s="235" t="s">
        <v>215</v>
      </c>
      <c r="C10" s="233">
        <v>230292</v>
      </c>
    </row>
    <row r="11" spans="1:3" ht="11.25">
      <c r="A11" s="240">
        <v>5200</v>
      </c>
      <c r="B11" s="235" t="s">
        <v>216</v>
      </c>
      <c r="C11" s="233">
        <v>14759.01</v>
      </c>
    </row>
    <row r="12" spans="1:3" ht="11.25">
      <c r="A12" s="240">
        <v>5300</v>
      </c>
      <c r="B12" s="235" t="s">
        <v>217</v>
      </c>
      <c r="C12" s="233"/>
    </row>
    <row r="13" spans="1:3" ht="11.25">
      <c r="A13" s="240">
        <v>5400</v>
      </c>
      <c r="B13" s="235" t="s">
        <v>218</v>
      </c>
      <c r="C13" s="233">
        <v>2343591</v>
      </c>
    </row>
    <row r="14" spans="1:3" ht="11.25">
      <c r="A14" s="240">
        <v>5500</v>
      </c>
      <c r="B14" s="235" t="s">
        <v>219</v>
      </c>
      <c r="C14" s="233"/>
    </row>
    <row r="15" spans="1:3" ht="11.25">
      <c r="A15" s="240">
        <v>5600</v>
      </c>
      <c r="B15" s="235" t="s">
        <v>220</v>
      </c>
      <c r="C15" s="233">
        <v>66763.98</v>
      </c>
    </row>
    <row r="16" spans="1:3" ht="11.25">
      <c r="A16" s="240">
        <v>5700</v>
      </c>
      <c r="B16" s="235" t="s">
        <v>221</v>
      </c>
      <c r="C16" s="233"/>
    </row>
    <row r="17" spans="1:3" ht="11.25">
      <c r="A17" s="240" t="s">
        <v>265</v>
      </c>
      <c r="B17" s="235" t="s">
        <v>222</v>
      </c>
      <c r="C17" s="233">
        <v>40929257.57</v>
      </c>
    </row>
    <row r="18" spans="1:3" ht="11.25">
      <c r="A18" s="240">
        <v>5900</v>
      </c>
      <c r="B18" s="235" t="s">
        <v>223</v>
      </c>
      <c r="C18" s="233"/>
    </row>
    <row r="19" spans="1:3" ht="11.25">
      <c r="A19" s="245">
        <v>6200</v>
      </c>
      <c r="B19" s="235" t="s">
        <v>224</v>
      </c>
      <c r="C19" s="233"/>
    </row>
    <row r="20" spans="1:3" ht="11.25">
      <c r="A20" s="245">
        <v>7200</v>
      </c>
      <c r="B20" s="235" t="s">
        <v>225</v>
      </c>
      <c r="C20" s="233"/>
    </row>
    <row r="21" spans="1:3" ht="11.25">
      <c r="A21" s="245">
        <v>7300</v>
      </c>
      <c r="B21" s="235" t="s">
        <v>226</v>
      </c>
      <c r="C21" s="233"/>
    </row>
    <row r="22" spans="1:3" ht="11.25">
      <c r="A22" s="245">
        <v>7500</v>
      </c>
      <c r="B22" s="235" t="s">
        <v>227</v>
      </c>
      <c r="C22" s="233"/>
    </row>
    <row r="23" spans="1:3" ht="11.25">
      <c r="A23" s="245">
        <v>7900</v>
      </c>
      <c r="B23" s="235" t="s">
        <v>228</v>
      </c>
      <c r="C23" s="233">
        <v>0</v>
      </c>
    </row>
    <row r="24" spans="1:3" ht="11.25">
      <c r="A24" s="245">
        <v>9100</v>
      </c>
      <c r="B24" s="235" t="s">
        <v>253</v>
      </c>
      <c r="C24" s="233">
        <v>3051142</v>
      </c>
    </row>
    <row r="25" spans="1:3" ht="11.25">
      <c r="A25" s="245">
        <v>9900</v>
      </c>
      <c r="B25" s="235" t="s">
        <v>229</v>
      </c>
      <c r="C25" s="233"/>
    </row>
    <row r="26" spans="1:3" ht="11.25">
      <c r="A26" s="245">
        <v>7400</v>
      </c>
      <c r="B26" s="236" t="s">
        <v>255</v>
      </c>
      <c r="C26" s="233"/>
    </row>
    <row r="27" spans="1:3" ht="11.25">
      <c r="A27" s="247">
        <v>900003</v>
      </c>
      <c r="B27" s="234" t="s">
        <v>258</v>
      </c>
      <c r="C27" s="237">
        <f>SUM(C28:C34)</f>
        <v>0</v>
      </c>
    </row>
    <row r="28" spans="1:3" ht="22.5">
      <c r="A28" s="240">
        <v>5510</v>
      </c>
      <c r="B28" s="235" t="s">
        <v>230</v>
      </c>
      <c r="C28" s="233"/>
    </row>
    <row r="29" spans="1:3" ht="11.25">
      <c r="A29" s="240">
        <v>5520</v>
      </c>
      <c r="B29" s="235" t="s">
        <v>231</v>
      </c>
      <c r="C29" s="233"/>
    </row>
    <row r="30" spans="1:3" ht="11.25">
      <c r="A30" s="240">
        <v>5530</v>
      </c>
      <c r="B30" s="235" t="s">
        <v>232</v>
      </c>
      <c r="C30" s="233"/>
    </row>
    <row r="31" spans="1:3" ht="22.5">
      <c r="A31" s="240">
        <v>5540</v>
      </c>
      <c r="B31" s="235" t="s">
        <v>233</v>
      </c>
      <c r="C31" s="233"/>
    </row>
    <row r="32" spans="1:3" ht="11.25">
      <c r="A32" s="240">
        <v>5550</v>
      </c>
      <c r="B32" s="235" t="s">
        <v>234</v>
      </c>
      <c r="C32" s="233"/>
    </row>
    <row r="33" spans="1:3" ht="11.25">
      <c r="A33" s="240">
        <v>5590</v>
      </c>
      <c r="B33" s="235" t="s">
        <v>256</v>
      </c>
      <c r="C33" s="233"/>
    </row>
    <row r="34" spans="1:3" ht="11.25">
      <c r="A34" s="240">
        <v>5600</v>
      </c>
      <c r="B34" s="236" t="s">
        <v>257</v>
      </c>
      <c r="C34" s="233"/>
    </row>
    <row r="35" spans="1:3" ht="11.25">
      <c r="A35" s="248">
        <v>900004</v>
      </c>
      <c r="B35" s="238" t="s">
        <v>235</v>
      </c>
      <c r="C35" s="239">
        <f>+C8-C9+C27</f>
        <v>95299248.06</v>
      </c>
    </row>
  </sheetData>
  <sheetProtection/>
  <dataValidations count="2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</dataValidation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SheetLayoutView="100" zoomScalePageLayoutView="0" workbookViewId="0" topLeftCell="A1">
      <selection activeCell="F17" sqref="F17"/>
    </sheetView>
  </sheetViews>
  <sheetFormatPr defaultColWidth="42.140625" defaultRowHeight="15"/>
  <cols>
    <col min="1" max="2" width="42.140625" style="8" customWidth="1"/>
    <col min="3" max="3" width="18.7109375" style="8" bestFit="1" customWidth="1"/>
    <col min="4" max="4" width="17.00390625" style="8" bestFit="1" customWidth="1"/>
    <col min="5" max="5" width="9.140625" style="8" bestFit="1" customWidth="1"/>
    <col min="6" max="16384" width="42.140625" style="8" customWidth="1"/>
  </cols>
  <sheetData>
    <row r="1" ht="11.25">
      <c r="E1" s="7" t="s">
        <v>47</v>
      </c>
    </row>
    <row r="2" ht="15" customHeight="1">
      <c r="A2" s="51" t="s">
        <v>43</v>
      </c>
    </row>
    <row r="3" ht="11.25">
      <c r="A3" s="3"/>
    </row>
    <row r="4" s="119" customFormat="1" ht="11.25">
      <c r="A4" s="118" t="s">
        <v>132</v>
      </c>
    </row>
    <row r="5" spans="1:8" s="119" customFormat="1" ht="12.75" customHeight="1">
      <c r="A5" s="377" t="s">
        <v>133</v>
      </c>
      <c r="B5" s="377"/>
      <c r="C5" s="377"/>
      <c r="D5" s="377"/>
      <c r="E5" s="377"/>
      <c r="H5" s="121"/>
    </row>
    <row r="6" spans="1:8" s="119" customFormat="1" ht="11.25">
      <c r="A6" s="120"/>
      <c r="B6" s="120"/>
      <c r="C6" s="120"/>
      <c r="D6" s="120"/>
      <c r="H6" s="121"/>
    </row>
    <row r="7" spans="1:4" s="119" customFormat="1" ht="12.75">
      <c r="A7" s="121" t="s">
        <v>134</v>
      </c>
      <c r="B7" s="121"/>
      <c r="C7" s="121"/>
      <c r="D7" s="121"/>
    </row>
    <row r="8" spans="1:4" s="119" customFormat="1" ht="11.25">
      <c r="A8" s="121"/>
      <c r="B8" s="121"/>
      <c r="C8" s="121"/>
      <c r="D8" s="121"/>
    </row>
    <row r="9" spans="1:4" s="119" customFormat="1" ht="11.25">
      <c r="A9" s="122" t="s">
        <v>135</v>
      </c>
      <c r="B9" s="121"/>
      <c r="C9" s="121"/>
      <c r="D9" s="121"/>
    </row>
    <row r="10" spans="1:5" s="119" customFormat="1" ht="25.5" customHeight="1">
      <c r="A10" s="138" t="s">
        <v>136</v>
      </c>
      <c r="B10" s="378" t="s">
        <v>137</v>
      </c>
      <c r="C10" s="378"/>
      <c r="D10" s="378"/>
      <c r="E10" s="378"/>
    </row>
    <row r="11" spans="1:5" s="119" customFormat="1" ht="12.75" customHeight="1">
      <c r="A11" s="139" t="s">
        <v>138</v>
      </c>
      <c r="B11" s="139" t="s">
        <v>139</v>
      </c>
      <c r="C11" s="139"/>
      <c r="D11" s="139"/>
      <c r="E11" s="139"/>
    </row>
    <row r="12" spans="1:5" s="119" customFormat="1" ht="25.5" customHeight="1">
      <c r="A12" s="139" t="s">
        <v>140</v>
      </c>
      <c r="B12" s="378" t="s">
        <v>141</v>
      </c>
      <c r="C12" s="378"/>
      <c r="D12" s="378"/>
      <c r="E12" s="378"/>
    </row>
    <row r="13" spans="1:5" s="119" customFormat="1" ht="25.5" customHeight="1">
      <c r="A13" s="139" t="s">
        <v>142</v>
      </c>
      <c r="B13" s="378" t="s">
        <v>143</v>
      </c>
      <c r="C13" s="378"/>
      <c r="D13" s="378"/>
      <c r="E13" s="378"/>
    </row>
    <row r="14" spans="1:5" s="119" customFormat="1" ht="11.25" customHeight="1">
      <c r="A14" s="121"/>
      <c r="B14" s="140"/>
      <c r="C14" s="140"/>
      <c r="D14" s="140"/>
      <c r="E14" s="140"/>
    </row>
    <row r="15" spans="1:2" s="119" customFormat="1" ht="25.5" customHeight="1">
      <c r="A15" s="138" t="s">
        <v>144</v>
      </c>
      <c r="B15" s="139" t="s">
        <v>145</v>
      </c>
    </row>
    <row r="16" s="119" customFormat="1" ht="12.75" customHeight="1">
      <c r="A16" s="139" t="s">
        <v>146</v>
      </c>
    </row>
    <row r="17" s="119" customFormat="1" ht="11.25">
      <c r="A17" s="121"/>
    </row>
    <row r="18" spans="1:4" s="119" customFormat="1" ht="11.25">
      <c r="A18" s="121" t="s">
        <v>147</v>
      </c>
      <c r="B18" s="121"/>
      <c r="C18" s="121"/>
      <c r="D18" s="121"/>
    </row>
    <row r="19" spans="1:4" s="119" customFormat="1" ht="11.25">
      <c r="A19" s="121"/>
      <c r="B19" s="121"/>
      <c r="C19" s="121"/>
      <c r="D19" s="121"/>
    </row>
    <row r="20" spans="1:4" s="119" customFormat="1" ht="11.25">
      <c r="A20" s="121"/>
      <c r="B20" s="121"/>
      <c r="C20" s="121"/>
      <c r="D20" s="121"/>
    </row>
    <row r="21" s="119" customFormat="1" ht="11.25">
      <c r="A21" s="122" t="s">
        <v>148</v>
      </c>
    </row>
    <row r="22" spans="2:8" s="119" customFormat="1" ht="11.25">
      <c r="B22" s="379" t="s">
        <v>149</v>
      </c>
      <c r="C22" s="379"/>
      <c r="D22" s="379"/>
      <c r="E22" s="379"/>
      <c r="H22" s="123"/>
    </row>
    <row r="23" spans="1:8" s="119" customFormat="1" ht="11.25">
      <c r="A23" s="124" t="s">
        <v>49</v>
      </c>
      <c r="B23" s="124" t="s">
        <v>50</v>
      </c>
      <c r="C23" s="125" t="s">
        <v>80</v>
      </c>
      <c r="D23" s="125" t="s">
        <v>81</v>
      </c>
      <c r="E23" s="125" t="s">
        <v>82</v>
      </c>
      <c r="H23" s="123"/>
    </row>
    <row r="24" spans="1:8" s="119" customFormat="1" ht="11.25">
      <c r="A24" s="126" t="s">
        <v>150</v>
      </c>
      <c r="B24" s="127" t="s">
        <v>151</v>
      </c>
      <c r="C24" s="128"/>
      <c r="D24" s="125"/>
      <c r="E24" s="125"/>
      <c r="H24" s="123"/>
    </row>
    <row r="25" spans="1:8" s="119" customFormat="1" ht="11.25">
      <c r="A25" s="126" t="s">
        <v>152</v>
      </c>
      <c r="B25" s="127" t="s">
        <v>153</v>
      </c>
      <c r="C25" s="128"/>
      <c r="D25" s="125"/>
      <c r="E25" s="125"/>
      <c r="F25" s="123"/>
      <c r="H25" s="123"/>
    </row>
    <row r="26" spans="1:8" s="119" customFormat="1" ht="11.25">
      <c r="A26" s="126" t="s">
        <v>154</v>
      </c>
      <c r="B26" s="127" t="s">
        <v>155</v>
      </c>
      <c r="C26" s="128"/>
      <c r="D26" s="125"/>
      <c r="E26" s="125"/>
      <c r="F26" s="123"/>
      <c r="H26" s="123"/>
    </row>
    <row r="27" spans="1:8" s="119" customFormat="1" ht="11.25">
      <c r="A27" s="127" t="s">
        <v>156</v>
      </c>
      <c r="B27" s="127" t="s">
        <v>157</v>
      </c>
      <c r="C27" s="128"/>
      <c r="D27" s="125"/>
      <c r="E27" s="125"/>
      <c r="F27" s="123"/>
      <c r="H27" s="123"/>
    </row>
    <row r="28" spans="1:8" s="119" customFormat="1" ht="11.25">
      <c r="A28" s="127" t="s">
        <v>158</v>
      </c>
      <c r="B28" s="127" t="s">
        <v>159</v>
      </c>
      <c r="C28" s="128"/>
      <c r="D28" s="125"/>
      <c r="E28" s="125"/>
      <c r="F28" s="123"/>
      <c r="H28" s="123"/>
    </row>
    <row r="29" spans="1:8" s="119" customFormat="1" ht="11.25">
      <c r="A29" s="127" t="s">
        <v>160</v>
      </c>
      <c r="B29" s="127" t="s">
        <v>161</v>
      </c>
      <c r="C29" s="128"/>
      <c r="D29" s="125"/>
      <c r="E29" s="125"/>
      <c r="F29" s="123"/>
      <c r="H29" s="123"/>
    </row>
    <row r="30" spans="1:8" s="119" customFormat="1" ht="11.25">
      <c r="A30" s="127" t="s">
        <v>162</v>
      </c>
      <c r="B30" s="127" t="s">
        <v>163</v>
      </c>
      <c r="C30" s="128"/>
      <c r="D30" s="125"/>
      <c r="E30" s="125"/>
      <c r="F30" s="123"/>
      <c r="G30" s="123"/>
      <c r="H30" s="123"/>
    </row>
    <row r="31" spans="1:8" s="119" customFormat="1" ht="11.25">
      <c r="A31" s="127" t="s">
        <v>164</v>
      </c>
      <c r="B31" s="127" t="s">
        <v>165</v>
      </c>
      <c r="C31" s="128"/>
      <c r="D31" s="125"/>
      <c r="E31" s="125"/>
      <c r="F31" s="123"/>
      <c r="G31" s="123"/>
      <c r="H31" s="123"/>
    </row>
    <row r="32" spans="1:8" s="119" customFormat="1" ht="11.25">
      <c r="A32" s="127" t="s">
        <v>166</v>
      </c>
      <c r="B32" s="127" t="s">
        <v>167</v>
      </c>
      <c r="C32" s="128"/>
      <c r="D32" s="125"/>
      <c r="E32" s="125"/>
      <c r="F32" s="123"/>
      <c r="G32" s="123"/>
      <c r="H32" s="123"/>
    </row>
    <row r="33" spans="1:8" s="119" customFormat="1" ht="11.25">
      <c r="A33" s="127" t="s">
        <v>168</v>
      </c>
      <c r="B33" s="127" t="s">
        <v>169</v>
      </c>
      <c r="C33" s="128"/>
      <c r="D33" s="125"/>
      <c r="E33" s="125"/>
      <c r="F33" s="123"/>
      <c r="G33" s="123"/>
      <c r="H33" s="123"/>
    </row>
    <row r="34" spans="1:8" s="119" customFormat="1" ht="11.25">
      <c r="A34" s="127" t="s">
        <v>170</v>
      </c>
      <c r="B34" s="127" t="s">
        <v>171</v>
      </c>
      <c r="C34" s="128"/>
      <c r="D34" s="125"/>
      <c r="E34" s="125"/>
      <c r="F34" s="123"/>
      <c r="G34" s="123"/>
      <c r="H34" s="123"/>
    </row>
    <row r="35" spans="1:8" s="119" customFormat="1" ht="11.25">
      <c r="A35" s="129" t="s">
        <v>172</v>
      </c>
      <c r="B35" s="129" t="s">
        <v>173</v>
      </c>
      <c r="C35" s="130"/>
      <c r="D35" s="124"/>
      <c r="E35" s="124"/>
      <c r="F35" s="123"/>
      <c r="G35" s="123"/>
      <c r="H35" s="123"/>
    </row>
    <row r="36" spans="1:8" s="119" customFormat="1" ht="11.25">
      <c r="A36" s="131" t="s">
        <v>174</v>
      </c>
      <c r="B36" s="131" t="s">
        <v>174</v>
      </c>
      <c r="C36" s="125"/>
      <c r="D36" s="125"/>
      <c r="E36" s="125"/>
      <c r="F36" s="123"/>
      <c r="G36" s="123"/>
      <c r="H36" s="123"/>
    </row>
    <row r="37" spans="2:8" s="119" customFormat="1" ht="11.25">
      <c r="B37" s="132" t="s">
        <v>175</v>
      </c>
      <c r="C37" s="133"/>
      <c r="D37" s="133"/>
      <c r="E37" s="133"/>
      <c r="F37" s="123"/>
      <c r="G37" s="123"/>
      <c r="H37" s="123"/>
    </row>
    <row r="38" spans="2:8" s="119" customFormat="1" ht="11.25">
      <c r="B38" s="134"/>
      <c r="C38" s="135"/>
      <c r="D38" s="135"/>
      <c r="E38" s="135"/>
      <c r="F38" s="123"/>
      <c r="G38" s="123"/>
      <c r="H38" s="123"/>
    </row>
  </sheetData>
  <sheetProtection/>
  <mergeCells count="5">
    <mergeCell ref="A5:E5"/>
    <mergeCell ref="B10:E10"/>
    <mergeCell ref="B22:E22"/>
    <mergeCell ref="B12:E12"/>
    <mergeCell ref="B13:E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SheetLayoutView="90" workbookViewId="0" topLeftCell="A1">
      <selection activeCell="A27" sqref="A27"/>
    </sheetView>
  </sheetViews>
  <sheetFormatPr defaultColWidth="11.421875" defaultRowHeight="15"/>
  <cols>
    <col min="1" max="1" width="20.7109375" style="19" customWidth="1"/>
    <col min="2" max="2" width="50.7109375" style="19" customWidth="1"/>
    <col min="3" max="3" width="17.7109375" style="21" customWidth="1"/>
    <col min="4" max="5" width="17.7109375" style="176" customWidth="1"/>
    <col min="6" max="6" width="14.7109375" style="19" customWidth="1"/>
    <col min="7" max="16384" width="11.421875" style="19" customWidth="1"/>
  </cols>
  <sheetData>
    <row r="1" spans="1:6" s="8" customFormat="1" ht="11.25">
      <c r="A1" s="3" t="s">
        <v>46</v>
      </c>
      <c r="B1" s="3"/>
      <c r="C1" s="4"/>
      <c r="D1" s="5"/>
      <c r="E1" s="6"/>
      <c r="F1" s="7"/>
    </row>
    <row r="2" spans="1:5" s="8" customFormat="1" ht="11.25">
      <c r="A2" s="3" t="s">
        <v>252</v>
      </c>
      <c r="B2" s="3"/>
      <c r="C2" s="4"/>
      <c r="D2" s="5"/>
      <c r="E2" s="6"/>
    </row>
    <row r="3" spans="3:5" s="8" customFormat="1" ht="11.25">
      <c r="C3" s="9"/>
      <c r="D3" s="5"/>
      <c r="E3" s="6"/>
    </row>
    <row r="4" spans="3:5" s="8" customFormat="1" ht="11.25">
      <c r="C4" s="9"/>
      <c r="D4" s="5"/>
      <c r="E4" s="6"/>
    </row>
    <row r="5" spans="1:5" s="8" customFormat="1" ht="11.25" customHeight="1">
      <c r="A5" s="10" t="s">
        <v>192</v>
      </c>
      <c r="B5" s="11"/>
      <c r="C5" s="9"/>
      <c r="D5" s="4"/>
      <c r="E5" s="12" t="s">
        <v>48</v>
      </c>
    </row>
    <row r="6" spans="1:6" s="8" customFormat="1" ht="11.25">
      <c r="A6" s="13"/>
      <c r="B6" s="13"/>
      <c r="C6" s="14"/>
      <c r="D6" s="3"/>
      <c r="E6" s="4"/>
      <c r="F6" s="3"/>
    </row>
    <row r="7" spans="1:5" ht="15" customHeight="1">
      <c r="A7" s="15" t="s">
        <v>49</v>
      </c>
      <c r="B7" s="16" t="s">
        <v>50</v>
      </c>
      <c r="C7" s="17" t="s">
        <v>51</v>
      </c>
      <c r="D7" s="18" t="s">
        <v>52</v>
      </c>
      <c r="E7" s="17" t="s">
        <v>53</v>
      </c>
    </row>
    <row r="8" spans="1:5" ht="11.25" customHeight="1">
      <c r="A8" s="167"/>
      <c r="B8" s="167"/>
      <c r="C8" s="141"/>
      <c r="D8" s="147"/>
      <c r="E8" s="141"/>
    </row>
    <row r="9" spans="1:5" ht="11.25">
      <c r="A9" s="167"/>
      <c r="B9" s="167"/>
      <c r="C9" s="141"/>
      <c r="D9" s="147"/>
      <c r="E9" s="141"/>
    </row>
    <row r="10" spans="1:5" ht="11.25">
      <c r="A10" s="167"/>
      <c r="B10" s="167"/>
      <c r="C10" s="141"/>
      <c r="D10" s="147"/>
      <c r="E10" s="141"/>
    </row>
    <row r="11" spans="1:5" ht="11.25">
      <c r="A11" s="168"/>
      <c r="B11" s="168" t="s">
        <v>54</v>
      </c>
      <c r="C11" s="152"/>
      <c r="D11" s="147"/>
      <c r="E11" s="152"/>
    </row>
    <row r="12" spans="1:5" ht="11.25">
      <c r="A12" s="169"/>
      <c r="B12" s="169" t="s">
        <v>55</v>
      </c>
      <c r="C12" s="20">
        <f>+C11</f>
        <v>0</v>
      </c>
      <c r="D12" s="146"/>
      <c r="E12" s="20"/>
    </row>
    <row r="13" spans="1:5" ht="11.25">
      <c r="A13" s="170"/>
      <c r="B13" s="170"/>
      <c r="C13" s="171"/>
      <c r="D13" s="170"/>
      <c r="E13" s="171"/>
    </row>
    <row r="14" spans="1:5" ht="11.25">
      <c r="A14" s="170"/>
      <c r="B14" s="170"/>
      <c r="C14" s="171"/>
      <c r="D14" s="170"/>
      <c r="E14" s="171"/>
    </row>
    <row r="15" spans="1:5" ht="11.25" customHeight="1">
      <c r="A15" s="10" t="s">
        <v>264</v>
      </c>
      <c r="B15" s="11"/>
      <c r="C15" s="22"/>
      <c r="D15" s="23"/>
      <c r="E15" s="12" t="s">
        <v>48</v>
      </c>
    </row>
    <row r="16" spans="1:6" ht="11.25">
      <c r="A16" s="8"/>
      <c r="B16" s="8"/>
      <c r="C16" s="9"/>
      <c r="D16" s="5"/>
      <c r="E16" s="6"/>
      <c r="F16" s="8"/>
    </row>
    <row r="17" spans="1:5" ht="15" customHeight="1">
      <c r="A17" s="15" t="s">
        <v>49</v>
      </c>
      <c r="B17" s="16" t="s">
        <v>50</v>
      </c>
      <c r="C17" s="17" t="s">
        <v>51</v>
      </c>
      <c r="D17" s="18" t="s">
        <v>52</v>
      </c>
      <c r="E17" s="25"/>
    </row>
    <row r="18" spans="1:5" ht="11.25" customHeight="1">
      <c r="A18" s="156"/>
      <c r="B18" s="172"/>
      <c r="C18" s="149"/>
      <c r="D18" s="141"/>
      <c r="E18" s="26"/>
    </row>
    <row r="19" spans="1:5" ht="11.25" customHeight="1">
      <c r="A19" s="156"/>
      <c r="B19" s="172"/>
      <c r="C19" s="149"/>
      <c r="D19" s="141"/>
      <c r="E19" s="26"/>
    </row>
    <row r="20" spans="1:5" ht="11.25" customHeight="1">
      <c r="A20" s="156"/>
      <c r="B20" s="172"/>
      <c r="C20" s="149"/>
      <c r="D20" s="141"/>
      <c r="E20" s="26"/>
    </row>
    <row r="21" spans="1:5" ht="11.25">
      <c r="A21" s="173"/>
      <c r="B21" s="173" t="s">
        <v>55</v>
      </c>
      <c r="C21" s="27">
        <f>SUM(C18:C20)</f>
        <v>0</v>
      </c>
      <c r="D21" s="148"/>
      <c r="E21" s="28"/>
    </row>
    <row r="22" spans="1:6" ht="11.25">
      <c r="A22" s="166"/>
      <c r="B22" s="166"/>
      <c r="C22" s="174"/>
      <c r="D22" s="166"/>
      <c r="E22" s="174"/>
      <c r="F22" s="8"/>
    </row>
    <row r="23" spans="1:6" ht="11.25">
      <c r="A23" s="166"/>
      <c r="B23" s="166"/>
      <c r="C23" s="174"/>
      <c r="D23" s="166"/>
      <c r="E23" s="174"/>
      <c r="F23" s="8"/>
    </row>
    <row r="24" spans="1:5" ht="11.25" customHeight="1">
      <c r="A24" s="10" t="s">
        <v>199</v>
      </c>
      <c r="B24" s="11"/>
      <c r="C24" s="22"/>
      <c r="D24" s="8"/>
      <c r="E24" s="12" t="s">
        <v>48</v>
      </c>
    </row>
    <row r="25" spans="1:6" ht="11.25">
      <c r="A25" s="8"/>
      <c r="B25" s="8"/>
      <c r="C25" s="9"/>
      <c r="D25" s="8"/>
      <c r="E25" s="9"/>
      <c r="F25" s="8"/>
    </row>
    <row r="26" spans="1:6" ht="15" customHeight="1">
      <c r="A26" s="15" t="s">
        <v>49</v>
      </c>
      <c r="B26" s="16" t="s">
        <v>50</v>
      </c>
      <c r="C26" s="17" t="s">
        <v>51</v>
      </c>
      <c r="D26" s="18" t="s">
        <v>52</v>
      </c>
      <c r="E26" s="17" t="s">
        <v>53</v>
      </c>
      <c r="F26" s="29"/>
    </row>
    <row r="27" spans="1:6" ht="11.25">
      <c r="A27" s="156"/>
      <c r="B27" s="172"/>
      <c r="C27" s="149"/>
      <c r="D27" s="149"/>
      <c r="E27" s="141"/>
      <c r="F27" s="26"/>
    </row>
    <row r="28" spans="1:6" ht="11.25">
      <c r="A28" s="156"/>
      <c r="B28" s="172"/>
      <c r="C28" s="149"/>
      <c r="D28" s="149"/>
      <c r="E28" s="141"/>
      <c r="F28" s="26"/>
    </row>
    <row r="29" spans="1:6" ht="11.25">
      <c r="A29" s="156"/>
      <c r="B29" s="172"/>
      <c r="C29" s="149"/>
      <c r="D29" s="149"/>
      <c r="E29" s="141"/>
      <c r="F29" s="26"/>
    </row>
    <row r="30" spans="1:6" ht="11.25">
      <c r="A30" s="156"/>
      <c r="B30" s="172"/>
      <c r="C30" s="149"/>
      <c r="D30" s="149"/>
      <c r="E30" s="141"/>
      <c r="F30" s="26"/>
    </row>
    <row r="31" spans="1:6" ht="11.25">
      <c r="A31" s="173"/>
      <c r="B31" s="173" t="s">
        <v>55</v>
      </c>
      <c r="C31" s="27">
        <f>SUM(C27:C30)</f>
        <v>0</v>
      </c>
      <c r="D31" s="150"/>
      <c r="E31" s="20"/>
      <c r="F31" s="28"/>
    </row>
    <row r="32" spans="1:6" ht="11.25">
      <c r="A32" s="166"/>
      <c r="B32" s="166"/>
      <c r="C32" s="174"/>
      <c r="D32" s="166"/>
      <c r="E32" s="174"/>
      <c r="F32" s="8"/>
    </row>
    <row r="33" spans="1:6" ht="11.25">
      <c r="A33" s="166"/>
      <c r="B33" s="166"/>
      <c r="C33" s="174"/>
      <c r="D33" s="166"/>
      <c r="E33" s="174"/>
      <c r="F33" s="8"/>
    </row>
    <row r="34" spans="1:5" ht="11.25" customHeight="1">
      <c r="A34" s="10" t="s">
        <v>200</v>
      </c>
      <c r="B34" s="11"/>
      <c r="C34" s="22"/>
      <c r="D34" s="8"/>
      <c r="E34" s="12" t="s">
        <v>48</v>
      </c>
    </row>
    <row r="35" spans="1:6" ht="11.25">
      <c r="A35" s="8"/>
      <c r="B35" s="8"/>
      <c r="C35" s="9"/>
      <c r="D35" s="8"/>
      <c r="E35" s="9"/>
      <c r="F35" s="8"/>
    </row>
    <row r="36" spans="1:6" ht="15" customHeight="1">
      <c r="A36" s="15" t="s">
        <v>49</v>
      </c>
      <c r="B36" s="16" t="s">
        <v>50</v>
      </c>
      <c r="C36" s="17" t="s">
        <v>51</v>
      </c>
      <c r="D36" s="18" t="s">
        <v>52</v>
      </c>
      <c r="E36" s="17" t="s">
        <v>53</v>
      </c>
      <c r="F36" s="29"/>
    </row>
    <row r="37" spans="1:6" ht="11.25">
      <c r="A37" s="167"/>
      <c r="B37" s="167"/>
      <c r="C37" s="141"/>
      <c r="D37" s="141"/>
      <c r="E37" s="141"/>
      <c r="F37" s="26"/>
    </row>
    <row r="38" spans="1:6" ht="11.25">
      <c r="A38" s="167"/>
      <c r="B38" s="167"/>
      <c r="C38" s="141"/>
      <c r="D38" s="141"/>
      <c r="E38" s="141"/>
      <c r="F38" s="26"/>
    </row>
    <row r="39" spans="1:6" ht="11.25">
      <c r="A39" s="167"/>
      <c r="B39" s="167"/>
      <c r="C39" s="141"/>
      <c r="D39" s="141"/>
      <c r="E39" s="141"/>
      <c r="F39" s="26"/>
    </row>
    <row r="40" spans="1:6" ht="11.25">
      <c r="A40" s="175"/>
      <c r="B40" s="175" t="s">
        <v>55</v>
      </c>
      <c r="C40" s="31">
        <f>SUM(C37:C39)</f>
        <v>0</v>
      </c>
      <c r="D40" s="151"/>
      <c r="E40" s="32"/>
      <c r="F40" s="28"/>
    </row>
  </sheetData>
  <sheetProtection/>
  <dataValidations count="6">
    <dataValidation allowBlank="1" showInputMessage="1" showErrorMessage="1" prompt="En los casos en que la inversión se localice en dos o mas tipos de instrumentos, se detallará cada una de ellas y el importe invertido." sqref="E7 E26 E36"/>
    <dataValidation allowBlank="1" showInputMessage="1" showErrorMessage="1" prompt="Especificar el tipo de instrumento de inversión: Bondes, Petrobonos, Cetes, Mesa de dinero, etc." sqref="D7 D17 D26 D36"/>
    <dataValidation allowBlank="1" showInputMessage="1" showErrorMessage="1" prompt="Saldo final de la Cuenta Pública presentada y el importe debe corresponder a la suma de la columna de monto parcial. (Municipios: enero, febrero, marzo, etc.; para Administración Estatal: 1er, 2do, 3ro. o 4to. trimestre.)" sqref="C36"/>
    <dataValidation allowBlank="1" showInputMessage="1" showErrorMessage="1" prompt="Corresponde al nombre o descripción de la cuenta de acuerdo al Plan de Cuentas emitido por el CONAC." sqref="B7 B17 B26 B36"/>
    <dataValidation allowBlank="1" showInputMessage="1" showErrorMessage="1" prompt="Corresponde al número de la cuenta de acuerdo al Plan de Cuentas emitido por el CONAC (DOF 22/11/2010)." sqref="A7 A17 A26 A36"/>
    <dataValidation allowBlank="1" showInputMessage="1" showErrorMessage="1" prompt="Saldo final de la Cuenta Pública presentada y en su caso, el importe debe corresponder a la suma de la columna de monto parcial (mensual:  enero, febrero, marzo, etc.; trimestral: 1er, 2do, 3ro. o 4to.)." sqref="C7 C17 C26"/>
  </dataValidations>
  <printOptions/>
  <pageMargins left="0.7" right="0.7" top="0.75" bottom="0.75" header="0.3" footer="0.3"/>
  <pageSetup horizontalDpi="600" verticalDpi="600" orientation="portrait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zoomScalePageLayoutView="0" workbookViewId="0" topLeftCell="C1">
      <selection activeCell="B15" sqref="B15"/>
    </sheetView>
  </sheetViews>
  <sheetFormatPr defaultColWidth="11.421875" defaultRowHeight="15"/>
  <cols>
    <col min="1" max="1" width="20.7109375" style="8" customWidth="1"/>
    <col min="2" max="2" width="35.28125" style="8" customWidth="1"/>
    <col min="3" max="6" width="17.7109375" style="9" customWidth="1"/>
    <col min="7" max="8" width="11.421875" style="8" customWidth="1"/>
    <col min="9" max="16384" width="11.421875" style="8" customWidth="1"/>
  </cols>
  <sheetData>
    <row r="1" spans="1:6" ht="11.25">
      <c r="A1" s="3" t="s">
        <v>46</v>
      </c>
      <c r="B1" s="3"/>
      <c r="F1" s="33"/>
    </row>
    <row r="2" spans="1:3" ht="11.25">
      <c r="A2" s="3" t="s">
        <v>252</v>
      </c>
      <c r="B2" s="3"/>
      <c r="C2" s="21"/>
    </row>
    <row r="3" spans="2:3" ht="11.25">
      <c r="B3" s="3"/>
      <c r="C3" s="21"/>
    </row>
    <row r="5" spans="1:6" s="36" customFormat="1" ht="11.25" customHeight="1">
      <c r="A5" s="34" t="s">
        <v>193</v>
      </c>
      <c r="B5" s="34"/>
      <c r="C5" s="35"/>
      <c r="D5" s="9"/>
      <c r="E5" s="9"/>
      <c r="F5" s="266" t="s">
        <v>56</v>
      </c>
    </row>
    <row r="6" spans="1:6" ht="11.25">
      <c r="A6" s="13"/>
      <c r="B6" s="13"/>
      <c r="C6" s="4"/>
      <c r="D6" s="4"/>
      <c r="E6" s="4"/>
      <c r="F6" s="4"/>
    </row>
    <row r="7" spans="1:6" ht="15" customHeight="1">
      <c r="A7" s="15" t="s">
        <v>49</v>
      </c>
      <c r="B7" s="16" t="s">
        <v>50</v>
      </c>
      <c r="C7" s="208" t="s">
        <v>51</v>
      </c>
      <c r="D7" s="37" t="s">
        <v>260</v>
      </c>
      <c r="E7" s="37" t="s">
        <v>211</v>
      </c>
      <c r="F7" s="37" t="s">
        <v>57</v>
      </c>
    </row>
    <row r="8" spans="1:6" ht="11.25">
      <c r="A8" s="156" t="s">
        <v>278</v>
      </c>
      <c r="B8" s="156" t="s">
        <v>279</v>
      </c>
      <c r="C8" s="276">
        <v>14434.46</v>
      </c>
      <c r="D8" s="276">
        <v>14434.46</v>
      </c>
      <c r="E8" s="276">
        <v>14434.46</v>
      </c>
      <c r="F8" s="276">
        <v>21221.02</v>
      </c>
    </row>
    <row r="9" spans="1:6" ht="11.25">
      <c r="A9" s="156" t="s">
        <v>280</v>
      </c>
      <c r="B9" s="156" t="s">
        <v>281</v>
      </c>
      <c r="C9" s="276">
        <v>21672.22</v>
      </c>
      <c r="D9" s="276">
        <v>21672.22</v>
      </c>
      <c r="E9" s="276">
        <v>21672.22</v>
      </c>
      <c r="F9" s="276">
        <v>21672.22</v>
      </c>
    </row>
    <row r="10" spans="1:6" ht="11.25">
      <c r="A10" s="156"/>
      <c r="B10" s="156"/>
      <c r="C10" s="177"/>
      <c r="D10" s="177"/>
      <c r="E10" s="177"/>
      <c r="F10" s="177"/>
    </row>
    <row r="11" spans="1:6" ht="11.25">
      <c r="A11" s="156"/>
      <c r="B11" s="156"/>
      <c r="C11" s="177"/>
      <c r="D11" s="177"/>
      <c r="E11" s="177"/>
      <c r="F11" s="177"/>
    </row>
    <row r="12" spans="1:6" ht="11.25">
      <c r="A12" s="156"/>
      <c r="B12" s="156"/>
      <c r="C12" s="177"/>
      <c r="D12" s="177"/>
      <c r="E12" s="177"/>
      <c r="F12" s="177"/>
    </row>
    <row r="13" spans="1:8" ht="11.25">
      <c r="A13" s="156"/>
      <c r="B13" s="156"/>
      <c r="C13" s="177"/>
      <c r="D13" s="177"/>
      <c r="E13" s="177"/>
      <c r="F13" s="177"/>
      <c r="H13" s="38"/>
    </row>
    <row r="14" spans="1:6" ht="11.25">
      <c r="A14" s="157"/>
      <c r="B14" s="157" t="s">
        <v>55</v>
      </c>
      <c r="C14" s="178">
        <f>SUM(C8:C13)</f>
        <v>36106.68</v>
      </c>
      <c r="D14" s="178">
        <f>SUM(D8:D13)</f>
        <v>36106.68</v>
      </c>
      <c r="E14" s="178">
        <f>SUM(E8:E13)</f>
        <v>36106.68</v>
      </c>
      <c r="F14" s="178">
        <f>SUM(F8:F13)</f>
        <v>42893.240000000005</v>
      </c>
    </row>
    <row r="15" spans="1:6" ht="11.25">
      <c r="A15" s="166"/>
      <c r="B15" s="166"/>
      <c r="C15" s="174"/>
      <c r="D15" s="174"/>
      <c r="E15" s="174"/>
      <c r="F15" s="174"/>
    </row>
    <row r="16" spans="1:6" ht="11.25">
      <c r="A16" s="166"/>
      <c r="B16" s="166"/>
      <c r="C16" s="174"/>
      <c r="D16" s="174"/>
      <c r="E16" s="174"/>
      <c r="F16" s="174"/>
    </row>
    <row r="17" spans="1:6" s="36" customFormat="1" ht="11.25" customHeight="1">
      <c r="A17" s="34" t="s">
        <v>201</v>
      </c>
      <c r="B17" s="34"/>
      <c r="C17" s="35"/>
      <c r="D17" s="9"/>
      <c r="E17" s="9"/>
      <c r="F17" s="266" t="s">
        <v>56</v>
      </c>
    </row>
    <row r="18" spans="1:6" ht="11.25">
      <c r="A18" s="13"/>
      <c r="B18" s="13"/>
      <c r="C18" s="4"/>
      <c r="D18" s="4"/>
      <c r="E18" s="4"/>
      <c r="F18" s="4"/>
    </row>
    <row r="19" spans="1:6" ht="15" customHeight="1">
      <c r="A19" s="15" t="s">
        <v>49</v>
      </c>
      <c r="B19" s="16" t="s">
        <v>50</v>
      </c>
      <c r="C19" s="208" t="s">
        <v>51</v>
      </c>
      <c r="D19" s="37" t="s">
        <v>260</v>
      </c>
      <c r="E19" s="37" t="s">
        <v>211</v>
      </c>
      <c r="F19" s="37" t="s">
        <v>57</v>
      </c>
    </row>
    <row r="20" spans="1:6" ht="11.25">
      <c r="A20" s="156"/>
      <c r="B20" s="156"/>
      <c r="C20" s="177"/>
      <c r="D20" s="177"/>
      <c r="E20" s="177"/>
      <c r="F20" s="177"/>
    </row>
    <row r="21" spans="1:6" s="262" customFormat="1" ht="11.25">
      <c r="A21" s="156"/>
      <c r="B21" s="156"/>
      <c r="C21" s="177"/>
      <c r="D21" s="177"/>
      <c r="E21" s="177"/>
      <c r="F21" s="177"/>
    </row>
    <row r="22" spans="1:6" ht="11.25">
      <c r="A22" s="156"/>
      <c r="B22" s="156"/>
      <c r="C22" s="177"/>
      <c r="D22" s="177"/>
      <c r="E22" s="177"/>
      <c r="F22" s="177"/>
    </row>
    <row r="23" spans="1:6" ht="11.25">
      <c r="A23" s="156"/>
      <c r="B23" s="156"/>
      <c r="C23" s="177"/>
      <c r="D23" s="177"/>
      <c r="E23" s="177"/>
      <c r="F23" s="177"/>
    </row>
    <row r="24" spans="1:6" ht="11.25">
      <c r="A24" s="157"/>
      <c r="B24" s="157" t="s">
        <v>55</v>
      </c>
      <c r="C24" s="178">
        <f>SUM(C20:C23)</f>
        <v>0</v>
      </c>
      <c r="D24" s="178">
        <f>SUM(D20:D23)</f>
        <v>0</v>
      </c>
      <c r="E24" s="178"/>
      <c r="F24" s="178">
        <f>SUM(F20:F23)</f>
        <v>0</v>
      </c>
    </row>
  </sheetData>
  <sheetProtection/>
  <dataValidations count="6">
    <dataValidation allowBlank="1" showInputMessage="1" showErrorMessage="1" prompt="Saldo final al 31 de diciembre de 2012." sqref="F7 F19"/>
    <dataValidation allowBlank="1" showInputMessage="1" showErrorMessage="1" prompt="Corresponde al número de la cuenta de acuerdo al Plan de Cuentas emitido por el CONAC (DOF 22/11/2010)." sqref="A7 A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de la Cuenta Pública presentada (mensual:  enero, febrero, marzo, etc.; trimestral: 1er, 2do, 3ro. o 4to.)." sqref="C7 C19"/>
    <dataValidation allowBlank="1" showInputMessage="1" showErrorMessage="1" prompt="Saldo final al 31 de diciembre de 2013." sqref="E7 E19"/>
    <dataValidation allowBlank="1" showInputMessage="1" showErrorMessage="1" prompt="Saldo final al 31 de diciembre de 2014." sqref="D7 D19"/>
  </dataValidations>
  <printOptions/>
  <pageMargins left="0.7" right="0.7" top="0.75" bottom="0.75" header="0.3" footer="0.3"/>
  <pageSetup horizontalDpi="600" verticalDpi="600" orientation="portrait" scale="72" r:id="rId1"/>
  <ignoredErrors>
    <ignoredError sqref="D19:F19 F7 D7:E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1"/>
  <sheetViews>
    <sheetView zoomScaleSheetLayoutView="100" zoomScalePageLayoutView="0" workbookViewId="0" topLeftCell="A1">
      <selection activeCell="B111" sqref="B111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7" width="17.7109375" style="9" customWidth="1"/>
    <col min="8" max="9" width="18.7109375" style="8" customWidth="1"/>
    <col min="10" max="10" width="11.421875" style="8" customWidth="1"/>
    <col min="11" max="16384" width="11.421875" style="8" customWidth="1"/>
  </cols>
  <sheetData>
    <row r="1" spans="1:9" ht="11.25">
      <c r="A1" s="3" t="s">
        <v>46</v>
      </c>
      <c r="B1" s="3"/>
      <c r="I1" s="7"/>
    </row>
    <row r="2" spans="1:2" ht="11.25">
      <c r="A2" s="3" t="s">
        <v>252</v>
      </c>
      <c r="B2" s="3"/>
    </row>
    <row r="3" ht="11.25">
      <c r="J3" s="19"/>
    </row>
    <row r="4" ht="11.25">
      <c r="J4" s="19"/>
    </row>
    <row r="5" spans="1:9" ht="11.25" customHeight="1">
      <c r="A5" s="10" t="s">
        <v>194</v>
      </c>
      <c r="B5" s="11"/>
      <c r="E5" s="39"/>
      <c r="F5" s="39"/>
      <c r="H5" s="316"/>
      <c r="I5" s="55" t="s">
        <v>58</v>
      </c>
    </row>
    <row r="6" spans="1:9" ht="11.25">
      <c r="A6" s="40"/>
      <c r="B6" s="40"/>
      <c r="C6" s="39"/>
      <c r="D6" s="39"/>
      <c r="E6" s="39"/>
      <c r="F6" s="39"/>
      <c r="H6" s="316"/>
      <c r="I6" s="316"/>
    </row>
    <row r="7" spans="1:9" ht="15" customHeight="1">
      <c r="A7" s="15" t="s">
        <v>49</v>
      </c>
      <c r="B7" s="16" t="s">
        <v>50</v>
      </c>
      <c r="C7" s="41" t="s">
        <v>59</v>
      </c>
      <c r="D7" s="41" t="s">
        <v>60</v>
      </c>
      <c r="E7" s="41" t="s">
        <v>61</v>
      </c>
      <c r="F7" s="41" t="s">
        <v>62</v>
      </c>
      <c r="G7" s="42" t="s">
        <v>63</v>
      </c>
      <c r="H7" s="16" t="s">
        <v>64</v>
      </c>
      <c r="I7" s="16" t="s">
        <v>65</v>
      </c>
    </row>
    <row r="8" spans="1:9" ht="11.25">
      <c r="A8" s="240">
        <v>112300001</v>
      </c>
      <c r="B8" s="50" t="s">
        <v>282</v>
      </c>
      <c r="C8" s="233">
        <v>70000</v>
      </c>
      <c r="D8" s="233">
        <v>40000</v>
      </c>
      <c r="E8" s="233">
        <v>0</v>
      </c>
      <c r="F8" s="233">
        <v>0</v>
      </c>
      <c r="G8" s="233">
        <v>30000</v>
      </c>
      <c r="H8" s="144"/>
      <c r="I8" s="145"/>
    </row>
    <row r="9" spans="1:9" ht="11.25">
      <c r="A9" s="240">
        <v>112300001</v>
      </c>
      <c r="B9" s="50" t="s">
        <v>283</v>
      </c>
      <c r="C9" s="233">
        <v>759.48</v>
      </c>
      <c r="D9" s="233">
        <v>255748.26</v>
      </c>
      <c r="E9" s="233">
        <v>480</v>
      </c>
      <c r="F9" s="233">
        <v>-179363.77</v>
      </c>
      <c r="G9" s="233">
        <v>-76105.01</v>
      </c>
      <c r="H9" s="144"/>
      <c r="I9" s="145"/>
    </row>
    <row r="10" spans="1:9" ht="11.25">
      <c r="A10" s="240">
        <v>112300001</v>
      </c>
      <c r="B10" s="50" t="s">
        <v>716</v>
      </c>
      <c r="C10" s="233">
        <v>500.54</v>
      </c>
      <c r="D10" s="233">
        <v>0</v>
      </c>
      <c r="E10" s="233">
        <v>0</v>
      </c>
      <c r="F10" s="233">
        <v>0</v>
      </c>
      <c r="G10" s="233">
        <v>500.54</v>
      </c>
      <c r="H10" s="144"/>
      <c r="I10" s="145"/>
    </row>
    <row r="11" spans="1:9" ht="11.25">
      <c r="A11" s="240">
        <v>112300001</v>
      </c>
      <c r="B11" s="50" t="s">
        <v>284</v>
      </c>
      <c r="C11" s="233">
        <v>286.44</v>
      </c>
      <c r="D11" s="233">
        <v>0</v>
      </c>
      <c r="E11" s="233">
        <v>0</v>
      </c>
      <c r="F11" s="233">
        <v>0</v>
      </c>
      <c r="G11" s="233">
        <v>286.44</v>
      </c>
      <c r="H11" s="144"/>
      <c r="I11" s="145"/>
    </row>
    <row r="12" spans="1:9" ht="11.25">
      <c r="A12" s="240">
        <v>112300001</v>
      </c>
      <c r="B12" s="50" t="s">
        <v>286</v>
      </c>
      <c r="C12" s="233">
        <v>200</v>
      </c>
      <c r="D12" s="233">
        <v>0</v>
      </c>
      <c r="E12" s="233">
        <v>0</v>
      </c>
      <c r="F12" s="233">
        <v>0</v>
      </c>
      <c r="G12" s="233">
        <v>200</v>
      </c>
      <c r="H12" s="144"/>
      <c r="I12" s="145"/>
    </row>
    <row r="13" spans="1:9" ht="11.25">
      <c r="A13" s="240"/>
      <c r="B13" s="277" t="s">
        <v>287</v>
      </c>
      <c r="C13" s="237">
        <f>SUM(C8:C12)</f>
        <v>71746.45999999999</v>
      </c>
      <c r="D13" s="237">
        <f>SUM(D8:D12)</f>
        <v>295748.26</v>
      </c>
      <c r="E13" s="237">
        <f>SUM(E8:E12)</f>
        <v>480</v>
      </c>
      <c r="F13" s="237">
        <f>SUM(F8:F12)</f>
        <v>-179363.77</v>
      </c>
      <c r="G13" s="237">
        <f>SUM(G8:G12)</f>
        <v>-45118.02999999999</v>
      </c>
      <c r="H13" s="144"/>
      <c r="I13" s="145"/>
    </row>
    <row r="14" spans="1:9" ht="11.25">
      <c r="A14" s="240">
        <v>112300003</v>
      </c>
      <c r="B14" s="50" t="s">
        <v>288</v>
      </c>
      <c r="C14" s="233">
        <v>206.68</v>
      </c>
      <c r="D14" s="233">
        <v>0</v>
      </c>
      <c r="E14" s="233">
        <v>3200</v>
      </c>
      <c r="F14" s="233">
        <v>25008.8</v>
      </c>
      <c r="G14" s="233">
        <v>-28002.12</v>
      </c>
      <c r="H14" s="144"/>
      <c r="I14" s="145"/>
    </row>
    <row r="15" spans="1:9" ht="11.25">
      <c r="A15" s="240">
        <v>112300003</v>
      </c>
      <c r="B15" s="50" t="s">
        <v>283</v>
      </c>
      <c r="C15" s="233">
        <v>36430.64</v>
      </c>
      <c r="D15" s="233">
        <v>11500</v>
      </c>
      <c r="E15" s="233">
        <v>44930.64</v>
      </c>
      <c r="F15" s="233">
        <v>-20000</v>
      </c>
      <c r="G15" s="233">
        <v>0</v>
      </c>
      <c r="H15" s="144"/>
      <c r="I15" s="145"/>
    </row>
    <row r="16" spans="1:9" ht="11.25" customHeight="1">
      <c r="A16" s="240">
        <v>112300003</v>
      </c>
      <c r="B16" s="50" t="s">
        <v>717</v>
      </c>
      <c r="C16" s="233">
        <v>43.62</v>
      </c>
      <c r="D16" s="233">
        <v>0</v>
      </c>
      <c r="E16" s="233">
        <v>0</v>
      </c>
      <c r="F16" s="233">
        <v>0</v>
      </c>
      <c r="G16" s="233">
        <v>43.62</v>
      </c>
      <c r="H16" s="144"/>
      <c r="I16" s="145"/>
    </row>
    <row r="17" spans="1:9" ht="11.25">
      <c r="A17" s="240">
        <v>112300003</v>
      </c>
      <c r="B17" s="50" t="s">
        <v>285</v>
      </c>
      <c r="C17" s="233">
        <v>179791</v>
      </c>
      <c r="D17" s="233">
        <v>84000</v>
      </c>
      <c r="E17" s="233">
        <v>129020</v>
      </c>
      <c r="F17" s="233">
        <v>-96229</v>
      </c>
      <c r="G17" s="233">
        <v>63000</v>
      </c>
      <c r="H17" s="144"/>
      <c r="I17" s="145"/>
    </row>
    <row r="18" spans="1:9" s="351" customFormat="1" ht="11.25">
      <c r="A18" s="240">
        <v>112300003</v>
      </c>
      <c r="B18" s="50" t="s">
        <v>289</v>
      </c>
      <c r="C18" s="233">
        <v>56161</v>
      </c>
      <c r="D18" s="233">
        <v>0</v>
      </c>
      <c r="E18" s="233">
        <v>0</v>
      </c>
      <c r="F18" s="233">
        <v>35161</v>
      </c>
      <c r="G18" s="233">
        <v>21000</v>
      </c>
      <c r="H18" s="144"/>
      <c r="I18" s="145"/>
    </row>
    <row r="19" spans="1:9" ht="11.25">
      <c r="A19" s="240"/>
      <c r="B19" s="277" t="s">
        <v>290</v>
      </c>
      <c r="C19" s="237">
        <f>SUM(C14:C18)</f>
        <v>272632.94</v>
      </c>
      <c r="D19" s="237">
        <f>SUM(D14:D18)</f>
        <v>95500</v>
      </c>
      <c r="E19" s="237">
        <f>SUM(E14:E18)</f>
        <v>177150.64</v>
      </c>
      <c r="F19" s="237">
        <f>SUM(F14:F18)</f>
        <v>-56059.2</v>
      </c>
      <c r="G19" s="237">
        <f>SUM(G14:G18)</f>
        <v>56041.5</v>
      </c>
      <c r="H19" s="144"/>
      <c r="I19" s="145"/>
    </row>
    <row r="20" spans="1:9" ht="11.25">
      <c r="A20" s="240">
        <v>112300011</v>
      </c>
      <c r="B20" s="50" t="s">
        <v>291</v>
      </c>
      <c r="C20" s="233">
        <v>2265.41</v>
      </c>
      <c r="D20" s="233">
        <v>0</v>
      </c>
      <c r="E20" s="233">
        <v>0</v>
      </c>
      <c r="F20" s="233">
        <v>0</v>
      </c>
      <c r="G20" s="233">
        <v>2265.41</v>
      </c>
      <c r="H20" s="144"/>
      <c r="I20" s="145"/>
    </row>
    <row r="21" spans="1:9" ht="11.25">
      <c r="A21" s="240">
        <v>112300011</v>
      </c>
      <c r="B21" s="50" t="s">
        <v>292</v>
      </c>
      <c r="C21" s="233">
        <v>800</v>
      </c>
      <c r="D21" s="233">
        <v>0</v>
      </c>
      <c r="E21" s="233">
        <v>0</v>
      </c>
      <c r="F21" s="233">
        <v>0</v>
      </c>
      <c r="G21" s="233">
        <v>800</v>
      </c>
      <c r="H21" s="144"/>
      <c r="I21" s="145"/>
    </row>
    <row r="22" spans="1:9" ht="11.25">
      <c r="A22" s="240">
        <v>112300011</v>
      </c>
      <c r="B22" s="50" t="s">
        <v>293</v>
      </c>
      <c r="C22" s="233">
        <v>2579.68</v>
      </c>
      <c r="D22" s="233">
        <v>0</v>
      </c>
      <c r="E22" s="233">
        <v>0</v>
      </c>
      <c r="F22" s="233">
        <v>0</v>
      </c>
      <c r="G22" s="233">
        <v>2579.68</v>
      </c>
      <c r="H22" s="144"/>
      <c r="I22" s="145"/>
    </row>
    <row r="23" spans="1:9" ht="11.25">
      <c r="A23" s="240">
        <v>112300011</v>
      </c>
      <c r="B23" s="50" t="s">
        <v>693</v>
      </c>
      <c r="C23" s="233">
        <v>4615.27</v>
      </c>
      <c r="D23" s="233">
        <v>0</v>
      </c>
      <c r="E23" s="233">
        <v>0</v>
      </c>
      <c r="F23" s="233">
        <v>8558.97</v>
      </c>
      <c r="G23" s="233">
        <v>-3943.7</v>
      </c>
      <c r="H23" s="144"/>
      <c r="I23" s="145"/>
    </row>
    <row r="24" spans="1:9" s="262" customFormat="1" ht="11.25">
      <c r="A24" s="240">
        <v>112300011</v>
      </c>
      <c r="B24" s="50" t="s">
        <v>599</v>
      </c>
      <c r="C24" s="233">
        <v>12000</v>
      </c>
      <c r="D24" s="233">
        <v>0</v>
      </c>
      <c r="E24" s="233">
        <v>0</v>
      </c>
      <c r="F24" s="233">
        <v>0</v>
      </c>
      <c r="G24" s="233">
        <v>12000</v>
      </c>
      <c r="H24" s="144"/>
      <c r="I24" s="145"/>
    </row>
    <row r="25" spans="1:9" s="262" customFormat="1" ht="11.25">
      <c r="A25" s="240">
        <v>112300011</v>
      </c>
      <c r="B25" s="50" t="s">
        <v>295</v>
      </c>
      <c r="C25" s="233">
        <v>5110</v>
      </c>
      <c r="D25" s="233">
        <v>0</v>
      </c>
      <c r="E25" s="233">
        <v>0</v>
      </c>
      <c r="F25" s="233">
        <v>0</v>
      </c>
      <c r="G25" s="233">
        <v>5110</v>
      </c>
      <c r="H25" s="144"/>
      <c r="I25" s="145"/>
    </row>
    <row r="26" spans="1:9" s="262" customFormat="1" ht="11.25">
      <c r="A26" s="240">
        <v>112300011</v>
      </c>
      <c r="B26" s="50" t="s">
        <v>704</v>
      </c>
      <c r="C26" s="233">
        <v>7454.98</v>
      </c>
      <c r="D26" s="233">
        <v>0</v>
      </c>
      <c r="E26" s="233">
        <v>0</v>
      </c>
      <c r="F26" s="233">
        <v>0</v>
      </c>
      <c r="G26" s="233">
        <v>7454.98</v>
      </c>
      <c r="H26" s="144"/>
      <c r="I26" s="145"/>
    </row>
    <row r="27" spans="1:9" s="262" customFormat="1" ht="11.25">
      <c r="A27" s="240">
        <v>112300011</v>
      </c>
      <c r="B27" s="50" t="s">
        <v>705</v>
      </c>
      <c r="C27" s="233">
        <v>4600</v>
      </c>
      <c r="D27" s="233">
        <v>0</v>
      </c>
      <c r="E27" s="233">
        <v>0</v>
      </c>
      <c r="F27" s="233">
        <v>0</v>
      </c>
      <c r="G27" s="233">
        <v>4600</v>
      </c>
      <c r="H27" s="144"/>
      <c r="I27" s="145"/>
    </row>
    <row r="28" spans="1:9" s="351" customFormat="1" ht="11.25">
      <c r="A28" s="240">
        <v>112300011</v>
      </c>
      <c r="B28" s="50" t="s">
        <v>706</v>
      </c>
      <c r="C28" s="233">
        <v>700</v>
      </c>
      <c r="D28" s="233">
        <v>0</v>
      </c>
      <c r="E28" s="233">
        <v>0</v>
      </c>
      <c r="F28" s="233">
        <v>0</v>
      </c>
      <c r="G28" s="233">
        <v>700</v>
      </c>
      <c r="H28" s="144"/>
      <c r="I28" s="145"/>
    </row>
    <row r="29" spans="1:9" s="351" customFormat="1" ht="11.25">
      <c r="A29" s="240">
        <v>112300011</v>
      </c>
      <c r="B29" s="50" t="s">
        <v>718</v>
      </c>
      <c r="C29" s="233">
        <v>500</v>
      </c>
      <c r="D29" s="233">
        <v>0</v>
      </c>
      <c r="E29" s="233">
        <v>0</v>
      </c>
      <c r="F29" s="233">
        <v>0</v>
      </c>
      <c r="G29" s="233">
        <v>500</v>
      </c>
      <c r="H29" s="144"/>
      <c r="I29" s="145"/>
    </row>
    <row r="30" spans="1:9" s="351" customFormat="1" ht="11.25">
      <c r="A30" s="240">
        <v>112300011</v>
      </c>
      <c r="B30" s="50" t="s">
        <v>707</v>
      </c>
      <c r="C30" s="233">
        <v>750</v>
      </c>
      <c r="D30" s="233">
        <v>0</v>
      </c>
      <c r="E30" s="233">
        <v>0</v>
      </c>
      <c r="F30" s="233">
        <v>0</v>
      </c>
      <c r="G30" s="233">
        <v>750</v>
      </c>
      <c r="H30" s="144"/>
      <c r="I30" s="145"/>
    </row>
    <row r="31" spans="1:9" s="351" customFormat="1" ht="11.25">
      <c r="A31" s="240">
        <v>112300011</v>
      </c>
      <c r="B31" s="50" t="s">
        <v>296</v>
      </c>
      <c r="C31" s="233">
        <v>-200</v>
      </c>
      <c r="D31" s="233">
        <v>0</v>
      </c>
      <c r="E31" s="233">
        <v>0</v>
      </c>
      <c r="F31" s="233">
        <v>0</v>
      </c>
      <c r="G31" s="233">
        <v>-200</v>
      </c>
      <c r="H31" s="144"/>
      <c r="I31" s="145"/>
    </row>
    <row r="32" spans="1:9" s="351" customFormat="1" ht="11.25">
      <c r="A32" s="240">
        <v>112300011</v>
      </c>
      <c r="B32" s="50" t="s">
        <v>708</v>
      </c>
      <c r="C32" s="233">
        <v>-1307</v>
      </c>
      <c r="D32" s="233">
        <v>0</v>
      </c>
      <c r="E32" s="233">
        <v>0</v>
      </c>
      <c r="F32" s="233">
        <v>0</v>
      </c>
      <c r="G32" s="233">
        <v>-1307</v>
      </c>
      <c r="H32" s="144"/>
      <c r="I32" s="145"/>
    </row>
    <row r="33" spans="1:9" s="262" customFormat="1" ht="11.25">
      <c r="A33" s="50"/>
      <c r="B33" s="277" t="s">
        <v>297</v>
      </c>
      <c r="C33" s="237">
        <f>SUM(C20:C32)</f>
        <v>39868.34</v>
      </c>
      <c r="D33" s="237">
        <f>SUM(D20:D32)</f>
        <v>0</v>
      </c>
      <c r="E33" s="237">
        <f>SUM(E20:E32)</f>
        <v>0</v>
      </c>
      <c r="F33" s="237">
        <f>SUM(F20:F32)</f>
        <v>8558.97</v>
      </c>
      <c r="G33" s="237">
        <f>SUM(G20:G32)</f>
        <v>31309.369999999995</v>
      </c>
      <c r="H33" s="144"/>
      <c r="I33" s="145"/>
    </row>
    <row r="34" spans="1:9" s="275" customFormat="1" ht="11.25">
      <c r="A34" s="181"/>
      <c r="B34" s="181" t="s">
        <v>55</v>
      </c>
      <c r="C34" s="148">
        <f>C13+C19+C33</f>
        <v>384247.74</v>
      </c>
      <c r="D34" s="148">
        <f>D13+D19+D33</f>
        <v>391248.26</v>
      </c>
      <c r="E34" s="148">
        <f>E13+E19+E33</f>
        <v>177630.64</v>
      </c>
      <c r="F34" s="148">
        <f>F13+F19+F33</f>
        <v>-226863.99999999997</v>
      </c>
      <c r="G34" s="148">
        <f>G13+G19+G33</f>
        <v>42232.840000000004</v>
      </c>
      <c r="H34" s="146"/>
      <c r="I34" s="146"/>
    </row>
    <row r="35" spans="1:9" s="275" customFormat="1" ht="11.25">
      <c r="A35" s="166"/>
      <c r="B35" s="166"/>
      <c r="C35" s="174"/>
      <c r="D35" s="174"/>
      <c r="E35" s="174"/>
      <c r="F35" s="174"/>
      <c r="G35" s="174"/>
      <c r="H35" s="166"/>
      <c r="I35" s="166"/>
    </row>
    <row r="36" spans="1:9" s="262" customFormat="1" ht="11.25">
      <c r="A36" s="10" t="s">
        <v>202</v>
      </c>
      <c r="B36" s="11"/>
      <c r="C36" s="9"/>
      <c r="D36" s="9"/>
      <c r="E36" s="39"/>
      <c r="F36" s="39"/>
      <c r="G36" s="9"/>
      <c r="H36" s="343"/>
      <c r="I36" s="55" t="s">
        <v>58</v>
      </c>
    </row>
    <row r="37" spans="1:9" s="262" customFormat="1" ht="11.25">
      <c r="A37" s="40"/>
      <c r="B37" s="40"/>
      <c r="C37" s="39"/>
      <c r="D37" s="39"/>
      <c r="E37" s="39"/>
      <c r="F37" s="39"/>
      <c r="G37" s="9"/>
      <c r="H37" s="343"/>
      <c r="I37" s="343"/>
    </row>
    <row r="38" spans="1:9" s="262" customFormat="1" ht="11.25">
      <c r="A38" s="15" t="s">
        <v>49</v>
      </c>
      <c r="B38" s="16" t="s">
        <v>50</v>
      </c>
      <c r="C38" s="41" t="s">
        <v>59</v>
      </c>
      <c r="D38" s="41" t="s">
        <v>60</v>
      </c>
      <c r="E38" s="41" t="s">
        <v>61</v>
      </c>
      <c r="F38" s="41" t="s">
        <v>62</v>
      </c>
      <c r="G38" s="42" t="s">
        <v>63</v>
      </c>
      <c r="H38" s="16" t="s">
        <v>64</v>
      </c>
      <c r="I38" s="16" t="s">
        <v>65</v>
      </c>
    </row>
    <row r="39" spans="1:9" s="262" customFormat="1" ht="11.25">
      <c r="A39" s="240">
        <v>112500001</v>
      </c>
      <c r="B39" s="50" t="s">
        <v>298</v>
      </c>
      <c r="C39" s="233">
        <v>10000</v>
      </c>
      <c r="D39" s="233">
        <v>0</v>
      </c>
      <c r="E39" s="233">
        <v>0</v>
      </c>
      <c r="F39" s="233">
        <v>0</v>
      </c>
      <c r="G39" s="233">
        <v>10000</v>
      </c>
      <c r="H39" s="144"/>
      <c r="I39" s="144"/>
    </row>
    <row r="40" spans="1:9" s="262" customFormat="1" ht="11.25">
      <c r="A40" s="240">
        <v>112500001</v>
      </c>
      <c r="B40" s="50" t="s">
        <v>300</v>
      </c>
      <c r="C40" s="233">
        <v>2000</v>
      </c>
      <c r="D40" s="233">
        <v>810.82</v>
      </c>
      <c r="E40" s="233">
        <v>-57</v>
      </c>
      <c r="F40" s="233">
        <v>0</v>
      </c>
      <c r="G40" s="233">
        <v>1246.18</v>
      </c>
      <c r="H40" s="144"/>
      <c r="I40" s="144"/>
    </row>
    <row r="41" spans="1:9" s="262" customFormat="1" ht="11.25">
      <c r="A41" s="240">
        <v>112500001</v>
      </c>
      <c r="B41" s="50" t="s">
        <v>301</v>
      </c>
      <c r="C41" s="233">
        <v>1500</v>
      </c>
      <c r="D41" s="233">
        <v>1000</v>
      </c>
      <c r="E41" s="233">
        <v>-500</v>
      </c>
      <c r="F41" s="233">
        <v>0</v>
      </c>
      <c r="G41" s="233">
        <v>1000</v>
      </c>
      <c r="H41" s="144"/>
      <c r="I41" s="144"/>
    </row>
    <row r="42" spans="1:9" s="262" customFormat="1" ht="11.25">
      <c r="A42" s="240">
        <v>112500001</v>
      </c>
      <c r="B42" s="50" t="s">
        <v>302</v>
      </c>
      <c r="C42" s="233">
        <v>2000</v>
      </c>
      <c r="D42" s="233">
        <v>500</v>
      </c>
      <c r="E42" s="233">
        <v>0</v>
      </c>
      <c r="F42" s="233">
        <v>0</v>
      </c>
      <c r="G42" s="233">
        <v>1500</v>
      </c>
      <c r="H42" s="144"/>
      <c r="I42" s="144"/>
    </row>
    <row r="43" spans="1:11" s="262" customFormat="1" ht="11.25">
      <c r="A43" s="240">
        <v>112500001</v>
      </c>
      <c r="B43" s="50" t="s">
        <v>304</v>
      </c>
      <c r="C43" s="233">
        <v>7000</v>
      </c>
      <c r="D43" s="233">
        <v>0</v>
      </c>
      <c r="E43" s="233">
        <v>0</v>
      </c>
      <c r="F43" s="233">
        <v>0</v>
      </c>
      <c r="G43" s="233">
        <v>7000</v>
      </c>
      <c r="H43" s="144"/>
      <c r="I43" s="144"/>
      <c r="K43" s="9"/>
    </row>
    <row r="44" spans="1:11" s="262" customFormat="1" ht="11.25">
      <c r="A44" s="240">
        <v>112500001</v>
      </c>
      <c r="B44" s="50" t="s">
        <v>305</v>
      </c>
      <c r="C44" s="233">
        <v>1500</v>
      </c>
      <c r="D44" s="233">
        <v>0</v>
      </c>
      <c r="E44" s="233">
        <v>0</v>
      </c>
      <c r="F44" s="233">
        <v>0</v>
      </c>
      <c r="G44" s="233">
        <v>1500</v>
      </c>
      <c r="H44" s="144"/>
      <c r="I44" s="144"/>
      <c r="K44" s="9"/>
    </row>
    <row r="45" spans="1:9" s="262" customFormat="1" ht="11.25">
      <c r="A45" s="180"/>
      <c r="B45" s="180" t="s">
        <v>55</v>
      </c>
      <c r="C45" s="146">
        <f>SUM(C39:C44)</f>
        <v>24000</v>
      </c>
      <c r="D45" s="146">
        <f>SUM(D39:D44)</f>
        <v>2310.82</v>
      </c>
      <c r="E45" s="146">
        <f>SUM(E39:E44)</f>
        <v>-557</v>
      </c>
      <c r="F45" s="146">
        <f>SUM(F39:F44)</f>
        <v>0</v>
      </c>
      <c r="G45" s="146">
        <f>SUM(G39:G44)</f>
        <v>22246.18</v>
      </c>
      <c r="H45" s="146"/>
      <c r="I45" s="146"/>
    </row>
    <row r="46" spans="1:9" s="262" customFormat="1" ht="11.25">
      <c r="A46" s="343"/>
      <c r="B46" s="343"/>
      <c r="C46" s="9"/>
      <c r="D46" s="9"/>
      <c r="E46" s="9"/>
      <c r="F46" s="9"/>
      <c r="G46" s="9"/>
      <c r="H46" s="343"/>
      <c r="I46" s="343"/>
    </row>
    <row r="47" spans="1:9" s="262" customFormat="1" ht="11.25">
      <c r="A47" s="10" t="s">
        <v>306</v>
      </c>
      <c r="B47" s="11"/>
      <c r="C47" s="9"/>
      <c r="D47" s="9"/>
      <c r="E47" s="39"/>
      <c r="F47" s="39"/>
      <c r="G47" s="9"/>
      <c r="H47" s="343"/>
      <c r="I47" s="278" t="s">
        <v>58</v>
      </c>
    </row>
    <row r="48" spans="1:9" s="262" customFormat="1" ht="11.25">
      <c r="A48" s="40"/>
      <c r="B48" s="40"/>
      <c r="C48" s="39"/>
      <c r="D48" s="39"/>
      <c r="E48" s="39"/>
      <c r="F48" s="39"/>
      <c r="G48" s="9"/>
      <c r="H48" s="343"/>
      <c r="I48" s="343"/>
    </row>
    <row r="49" spans="1:9" s="262" customFormat="1" ht="11.25">
      <c r="A49" s="337" t="s">
        <v>49</v>
      </c>
      <c r="B49" s="338" t="s">
        <v>50</v>
      </c>
      <c r="C49" s="280" t="s">
        <v>59</v>
      </c>
      <c r="D49" s="280" t="s">
        <v>60</v>
      </c>
      <c r="E49" s="280" t="s">
        <v>61</v>
      </c>
      <c r="F49" s="280" t="s">
        <v>62</v>
      </c>
      <c r="G49" s="281" t="s">
        <v>63</v>
      </c>
      <c r="H49" s="338" t="s">
        <v>64</v>
      </c>
      <c r="I49" s="338" t="s">
        <v>65</v>
      </c>
    </row>
    <row r="50" spans="1:9" s="262" customFormat="1" ht="11.25">
      <c r="A50" s="285" t="s">
        <v>307</v>
      </c>
      <c r="B50" s="312" t="s">
        <v>308</v>
      </c>
      <c r="C50" s="313">
        <v>168600</v>
      </c>
      <c r="D50" s="313">
        <v>0</v>
      </c>
      <c r="E50" s="313">
        <v>0</v>
      </c>
      <c r="F50" s="313">
        <v>120420</v>
      </c>
      <c r="G50" s="313">
        <v>48180</v>
      </c>
      <c r="H50" s="282"/>
      <c r="I50" s="283"/>
    </row>
    <row r="51" spans="1:9" s="262" customFormat="1" ht="11.25">
      <c r="A51" s="285" t="s">
        <v>307</v>
      </c>
      <c r="B51" s="312" t="s">
        <v>309</v>
      </c>
      <c r="C51" s="313">
        <v>26559</v>
      </c>
      <c r="D51" s="313">
        <v>0</v>
      </c>
      <c r="E51" s="313">
        <v>0</v>
      </c>
      <c r="F51" s="313">
        <v>0</v>
      </c>
      <c r="G51" s="313">
        <v>26559</v>
      </c>
      <c r="H51" s="282"/>
      <c r="I51" s="283"/>
    </row>
    <row r="52" spans="1:11" s="262" customFormat="1" ht="11.25">
      <c r="A52" s="285" t="s">
        <v>307</v>
      </c>
      <c r="B52" s="312" t="s">
        <v>310</v>
      </c>
      <c r="C52" s="313">
        <v>1079779.42</v>
      </c>
      <c r="D52" s="313">
        <v>0</v>
      </c>
      <c r="E52" s="313">
        <v>627841.97</v>
      </c>
      <c r="F52" s="313">
        <v>-105841.97</v>
      </c>
      <c r="G52" s="313">
        <v>557779.42</v>
      </c>
      <c r="H52" s="282"/>
      <c r="I52" s="283"/>
      <c r="K52" s="9"/>
    </row>
    <row r="53" spans="1:11" s="262" customFormat="1" ht="11.25">
      <c r="A53" s="285" t="s">
        <v>307</v>
      </c>
      <c r="B53" s="312" t="s">
        <v>311</v>
      </c>
      <c r="C53" s="313">
        <v>136429.79</v>
      </c>
      <c r="D53" s="313">
        <v>0</v>
      </c>
      <c r="E53" s="313">
        <v>0</v>
      </c>
      <c r="F53" s="313">
        <v>0</v>
      </c>
      <c r="G53" s="313">
        <v>136429.79</v>
      </c>
      <c r="H53" s="282"/>
      <c r="I53" s="283"/>
      <c r="K53" s="9"/>
    </row>
    <row r="54" spans="1:9" s="262" customFormat="1" ht="11.25">
      <c r="A54" s="285" t="s">
        <v>307</v>
      </c>
      <c r="B54" s="312" t="s">
        <v>312</v>
      </c>
      <c r="C54" s="313">
        <v>245163.74</v>
      </c>
      <c r="D54" s="313">
        <v>0</v>
      </c>
      <c r="E54" s="313">
        <v>0</v>
      </c>
      <c r="F54" s="313">
        <v>554857.28</v>
      </c>
      <c r="G54" s="313">
        <v>-309693.54</v>
      </c>
      <c r="H54" s="282"/>
      <c r="I54" s="283"/>
    </row>
    <row r="55" spans="1:9" s="262" customFormat="1" ht="11.25">
      <c r="A55" s="285" t="s">
        <v>307</v>
      </c>
      <c r="B55" s="312" t="s">
        <v>308</v>
      </c>
      <c r="C55" s="313">
        <v>182821.81</v>
      </c>
      <c r="D55" s="313">
        <v>0</v>
      </c>
      <c r="E55" s="313">
        <v>0</v>
      </c>
      <c r="F55" s="313">
        <v>182821.81</v>
      </c>
      <c r="G55" s="313">
        <v>0</v>
      </c>
      <c r="H55" s="282"/>
      <c r="I55" s="283"/>
    </row>
    <row r="56" spans="1:9" s="262" customFormat="1" ht="11.25">
      <c r="A56" s="285" t="s">
        <v>307</v>
      </c>
      <c r="B56" s="312" t="s">
        <v>313</v>
      </c>
      <c r="C56" s="313">
        <v>11155.04</v>
      </c>
      <c r="D56" s="313">
        <v>0</v>
      </c>
      <c r="E56" s="313">
        <v>0</v>
      </c>
      <c r="F56" s="313">
        <v>0</v>
      </c>
      <c r="G56" s="313">
        <v>11155.04</v>
      </c>
      <c r="H56" s="282"/>
      <c r="I56" s="283"/>
    </row>
    <row r="57" spans="1:9" s="262" customFormat="1" ht="11.25">
      <c r="A57" s="285" t="s">
        <v>307</v>
      </c>
      <c r="B57" s="312" t="s">
        <v>611</v>
      </c>
      <c r="C57" s="313">
        <v>25813.25</v>
      </c>
      <c r="D57" s="313">
        <v>0</v>
      </c>
      <c r="E57" s="313">
        <v>0</v>
      </c>
      <c r="F57" s="313">
        <v>16905.11</v>
      </c>
      <c r="G57" s="313">
        <v>8908.14</v>
      </c>
      <c r="H57" s="282"/>
      <c r="I57" s="283"/>
    </row>
    <row r="58" spans="1:9" s="262" customFormat="1" ht="11.25">
      <c r="A58" s="285" t="s">
        <v>307</v>
      </c>
      <c r="B58" s="312" t="s">
        <v>314</v>
      </c>
      <c r="C58" s="313">
        <v>139.2</v>
      </c>
      <c r="D58" s="313">
        <v>0</v>
      </c>
      <c r="E58" s="313">
        <v>0</v>
      </c>
      <c r="F58" s="313">
        <v>275845</v>
      </c>
      <c r="G58" s="313">
        <v>-275705.8</v>
      </c>
      <c r="H58" s="282"/>
      <c r="I58" s="283"/>
    </row>
    <row r="59" spans="1:9" s="262" customFormat="1" ht="11.25">
      <c r="A59" s="285" t="s">
        <v>307</v>
      </c>
      <c r="B59" s="312" t="s">
        <v>315</v>
      </c>
      <c r="C59" s="313">
        <v>1307.33</v>
      </c>
      <c r="D59" s="313">
        <v>0</v>
      </c>
      <c r="E59" s="313">
        <v>0</v>
      </c>
      <c r="F59" s="313">
        <v>0</v>
      </c>
      <c r="G59" s="313">
        <v>1307.33</v>
      </c>
      <c r="H59" s="282"/>
      <c r="I59" s="283"/>
    </row>
    <row r="60" spans="1:9" s="262" customFormat="1" ht="11.25">
      <c r="A60" s="285" t="s">
        <v>307</v>
      </c>
      <c r="B60" s="312" t="s">
        <v>316</v>
      </c>
      <c r="C60" s="313">
        <v>400</v>
      </c>
      <c r="D60" s="313">
        <v>0</v>
      </c>
      <c r="E60" s="313">
        <v>0</v>
      </c>
      <c r="F60" s="313">
        <v>0</v>
      </c>
      <c r="G60" s="313">
        <v>400</v>
      </c>
      <c r="H60" s="282"/>
      <c r="I60" s="283"/>
    </row>
    <row r="61" spans="1:9" s="262" customFormat="1" ht="11.25">
      <c r="A61" s="285" t="s">
        <v>307</v>
      </c>
      <c r="B61" s="312" t="s">
        <v>719</v>
      </c>
      <c r="C61" s="313">
        <v>2141500</v>
      </c>
      <c r="D61" s="313">
        <v>0</v>
      </c>
      <c r="E61" s="313">
        <v>0</v>
      </c>
      <c r="F61" s="313">
        <v>0</v>
      </c>
      <c r="G61" s="313">
        <v>2141500</v>
      </c>
      <c r="H61" s="282"/>
      <c r="I61" s="283"/>
    </row>
    <row r="62" spans="1:9" s="262" customFormat="1" ht="11.25">
      <c r="A62" s="285" t="s">
        <v>307</v>
      </c>
      <c r="B62" s="312" t="s">
        <v>317</v>
      </c>
      <c r="C62" s="313">
        <v>2336292.11</v>
      </c>
      <c r="D62" s="313">
        <v>0</v>
      </c>
      <c r="E62" s="313">
        <v>0</v>
      </c>
      <c r="F62" s="313">
        <v>0</v>
      </c>
      <c r="G62" s="313">
        <v>2336292.11</v>
      </c>
      <c r="H62" s="282"/>
      <c r="I62" s="283"/>
    </row>
    <row r="63" spans="1:9" s="262" customFormat="1" ht="11.25">
      <c r="A63" s="285" t="s">
        <v>307</v>
      </c>
      <c r="B63" s="312" t="s">
        <v>318</v>
      </c>
      <c r="C63" s="313">
        <v>476.6</v>
      </c>
      <c r="D63" s="313">
        <v>0</v>
      </c>
      <c r="E63" s="313">
        <v>0</v>
      </c>
      <c r="F63" s="313">
        <v>476.6</v>
      </c>
      <c r="G63" s="313">
        <v>0</v>
      </c>
      <c r="H63" s="282"/>
      <c r="I63" s="283"/>
    </row>
    <row r="64" spans="1:9" s="262" customFormat="1" ht="11.25">
      <c r="A64" s="285" t="s">
        <v>307</v>
      </c>
      <c r="B64" s="312" t="s">
        <v>319</v>
      </c>
      <c r="C64" s="313">
        <v>1500</v>
      </c>
      <c r="D64" s="313">
        <v>0</v>
      </c>
      <c r="E64" s="313">
        <v>0</v>
      </c>
      <c r="F64" s="313">
        <v>1500</v>
      </c>
      <c r="G64" s="313">
        <v>0</v>
      </c>
      <c r="H64" s="282"/>
      <c r="I64" s="283"/>
    </row>
    <row r="65" spans="1:9" s="262" customFormat="1" ht="11.25">
      <c r="A65" s="285" t="s">
        <v>307</v>
      </c>
      <c r="B65" s="312" t="s">
        <v>320</v>
      </c>
      <c r="C65" s="313">
        <v>85673.54</v>
      </c>
      <c r="D65" s="313">
        <v>284372.44</v>
      </c>
      <c r="E65" s="313">
        <v>85673.54</v>
      </c>
      <c r="F65" s="313">
        <v>-284372.44</v>
      </c>
      <c r="G65" s="313">
        <v>0</v>
      </c>
      <c r="H65" s="282"/>
      <c r="I65" s="283"/>
    </row>
    <row r="66" spans="1:9" s="262" customFormat="1" ht="11.25">
      <c r="A66" s="285" t="s">
        <v>307</v>
      </c>
      <c r="B66" s="312" t="s">
        <v>321</v>
      </c>
      <c r="C66" s="313">
        <v>220400</v>
      </c>
      <c r="D66" s="313">
        <v>0</v>
      </c>
      <c r="E66" s="313">
        <v>11600</v>
      </c>
      <c r="F66" s="313">
        <v>208800</v>
      </c>
      <c r="G66" s="313">
        <v>0</v>
      </c>
      <c r="H66" s="282"/>
      <c r="I66" s="283"/>
    </row>
    <row r="67" spans="1:9" s="262" customFormat="1" ht="11.25">
      <c r="A67" s="285" t="s">
        <v>307</v>
      </c>
      <c r="B67" s="312" t="s">
        <v>695</v>
      </c>
      <c r="C67" s="313">
        <v>370000</v>
      </c>
      <c r="D67" s="313">
        <v>0</v>
      </c>
      <c r="E67" s="313">
        <v>0</v>
      </c>
      <c r="F67" s="313">
        <v>0</v>
      </c>
      <c r="G67" s="313">
        <v>370000</v>
      </c>
      <c r="H67" s="282"/>
      <c r="I67" s="283"/>
    </row>
    <row r="68" spans="1:9" s="262" customFormat="1" ht="11.25">
      <c r="A68" s="157"/>
      <c r="B68" s="157" t="s">
        <v>55</v>
      </c>
      <c r="C68" s="178">
        <f>SUM(C50:C67)</f>
        <v>7034010.829999999</v>
      </c>
      <c r="D68" s="178">
        <f>SUM(D50:D67)</f>
        <v>284372.44</v>
      </c>
      <c r="E68" s="178">
        <f>SUM(E50:E67)</f>
        <v>725115.51</v>
      </c>
      <c r="F68" s="178">
        <f>SUM(F50:F67)</f>
        <v>971411.3900000001</v>
      </c>
      <c r="G68" s="178">
        <f>SUM(G50:G67)</f>
        <v>5053111.49</v>
      </c>
      <c r="H68" s="178"/>
      <c r="I68" s="178"/>
    </row>
    <row r="69" spans="1:9" s="262" customFormat="1" ht="11.25">
      <c r="A69" s="343"/>
      <c r="B69" s="343"/>
      <c r="C69" s="9"/>
      <c r="D69" s="9"/>
      <c r="E69" s="9"/>
      <c r="F69" s="9"/>
      <c r="G69" s="9"/>
      <c r="H69" s="343"/>
      <c r="I69" s="343"/>
    </row>
    <row r="70" spans="1:9" s="262" customFormat="1" ht="11.25">
      <c r="A70" s="10" t="s">
        <v>268</v>
      </c>
      <c r="B70" s="11"/>
      <c r="C70" s="11"/>
      <c r="D70" s="9"/>
      <c r="E70" s="39"/>
      <c r="F70" s="39"/>
      <c r="G70" s="9"/>
      <c r="H70" s="343"/>
      <c r="I70" s="55" t="s">
        <v>58</v>
      </c>
    </row>
    <row r="71" spans="1:9" s="262" customFormat="1" ht="11.25">
      <c r="A71" s="40"/>
      <c r="B71" s="40"/>
      <c r="C71" s="39"/>
      <c r="D71" s="39"/>
      <c r="E71" s="39"/>
      <c r="F71" s="39"/>
      <c r="G71" s="9"/>
      <c r="H71" s="343"/>
      <c r="I71" s="343"/>
    </row>
    <row r="72" spans="1:9" s="262" customFormat="1" ht="11.25">
      <c r="A72" s="15" t="s">
        <v>49</v>
      </c>
      <c r="B72" s="16" t="s">
        <v>50</v>
      </c>
      <c r="C72" s="41" t="s">
        <v>59</v>
      </c>
      <c r="D72" s="41" t="s">
        <v>60</v>
      </c>
      <c r="E72" s="41" t="s">
        <v>61</v>
      </c>
      <c r="F72" s="41" t="s">
        <v>62</v>
      </c>
      <c r="G72" s="42" t="s">
        <v>63</v>
      </c>
      <c r="H72" s="16" t="s">
        <v>64</v>
      </c>
      <c r="I72" s="16" t="s">
        <v>65</v>
      </c>
    </row>
    <row r="73" spans="1:9" s="262" customFormat="1" ht="11.25">
      <c r="A73" s="167"/>
      <c r="B73" s="167"/>
      <c r="C73" s="141"/>
      <c r="D73" s="142"/>
      <c r="E73" s="142"/>
      <c r="F73" s="142"/>
      <c r="G73" s="142"/>
      <c r="H73" s="144"/>
      <c r="I73" s="144"/>
    </row>
    <row r="74" spans="1:9" s="262" customFormat="1" ht="11.25">
      <c r="A74" s="167"/>
      <c r="B74" s="167"/>
      <c r="C74" s="141"/>
      <c r="D74" s="142"/>
      <c r="E74" s="142"/>
      <c r="F74" s="142"/>
      <c r="G74" s="142"/>
      <c r="H74" s="144"/>
      <c r="I74" s="144"/>
    </row>
    <row r="75" spans="1:9" s="262" customFormat="1" ht="11.25">
      <c r="A75" s="180"/>
      <c r="B75" s="180" t="s">
        <v>55</v>
      </c>
      <c r="C75" s="146">
        <f>SUM(C73:C74)</f>
        <v>0</v>
      </c>
      <c r="D75" s="146">
        <f>SUM(D73:D74)</f>
        <v>0</v>
      </c>
      <c r="E75" s="146">
        <f>SUM(E73:E74)</f>
        <v>0</v>
      </c>
      <c r="F75" s="146">
        <f>SUM(F73:F74)</f>
        <v>0</v>
      </c>
      <c r="G75" s="146">
        <f>SUM(G73:G74)</f>
        <v>0</v>
      </c>
      <c r="H75" s="146"/>
      <c r="I75" s="146"/>
    </row>
    <row r="76" spans="1:9" s="262" customFormat="1" ht="11.25">
      <c r="A76" s="343"/>
      <c r="B76" s="343"/>
      <c r="C76" s="9"/>
      <c r="D76" s="9"/>
      <c r="E76" s="9"/>
      <c r="F76" s="9"/>
      <c r="G76" s="9"/>
      <c r="H76" s="343"/>
      <c r="I76" s="343"/>
    </row>
    <row r="77" spans="1:9" s="262" customFormat="1" ht="11.25">
      <c r="A77" s="10" t="s">
        <v>269</v>
      </c>
      <c r="B77" s="11"/>
      <c r="C77" s="11"/>
      <c r="D77" s="9"/>
      <c r="E77" s="39"/>
      <c r="F77" s="39"/>
      <c r="G77" s="9"/>
      <c r="H77" s="343"/>
      <c r="I77" s="55" t="s">
        <v>58</v>
      </c>
    </row>
    <row r="78" spans="1:9" s="262" customFormat="1" ht="11.25">
      <c r="A78" s="40"/>
      <c r="B78" s="40"/>
      <c r="C78" s="39"/>
      <c r="D78" s="39"/>
      <c r="E78" s="39"/>
      <c r="F78" s="39"/>
      <c r="G78" s="9"/>
      <c r="H78" s="343"/>
      <c r="I78" s="343"/>
    </row>
    <row r="79" spans="1:9" s="262" customFormat="1" ht="11.25">
      <c r="A79" s="15" t="s">
        <v>49</v>
      </c>
      <c r="B79" s="16" t="s">
        <v>50</v>
      </c>
      <c r="C79" s="41" t="s">
        <v>59</v>
      </c>
      <c r="D79" s="41" t="s">
        <v>60</v>
      </c>
      <c r="E79" s="41" t="s">
        <v>61</v>
      </c>
      <c r="F79" s="41" t="s">
        <v>62</v>
      </c>
      <c r="G79" s="42" t="s">
        <v>63</v>
      </c>
      <c r="H79" s="16" t="s">
        <v>64</v>
      </c>
      <c r="I79" s="16" t="s">
        <v>65</v>
      </c>
    </row>
    <row r="80" spans="1:9" s="262" customFormat="1" ht="11.25">
      <c r="A80" s="167"/>
      <c r="B80" s="167"/>
      <c r="C80" s="141"/>
      <c r="D80" s="142"/>
      <c r="E80" s="142"/>
      <c r="F80" s="142"/>
      <c r="G80" s="142"/>
      <c r="H80" s="144"/>
      <c r="I80" s="144"/>
    </row>
    <row r="81" spans="1:9" s="262" customFormat="1" ht="11.25">
      <c r="A81" s="167"/>
      <c r="B81" s="167"/>
      <c r="C81" s="141"/>
      <c r="D81" s="142"/>
      <c r="E81" s="142"/>
      <c r="F81" s="142"/>
      <c r="G81" s="142"/>
      <c r="H81" s="144"/>
      <c r="I81" s="144"/>
    </row>
    <row r="82" spans="1:9" s="262" customFormat="1" ht="11.25">
      <c r="A82" s="180"/>
      <c r="B82" s="180" t="s">
        <v>55</v>
      </c>
      <c r="C82" s="146">
        <f>SUM(C80:C81)</f>
        <v>0</v>
      </c>
      <c r="D82" s="146">
        <f>SUM(D80:D81)</f>
        <v>0</v>
      </c>
      <c r="E82" s="146">
        <f>SUM(E80:E81)</f>
        <v>0</v>
      </c>
      <c r="F82" s="146">
        <f>SUM(F80:F81)</f>
        <v>0</v>
      </c>
      <c r="G82" s="146">
        <f>SUM(G80:G81)</f>
        <v>0</v>
      </c>
      <c r="H82" s="146"/>
      <c r="I82" s="146"/>
    </row>
    <row r="83" spans="1:9" s="262" customFormat="1" ht="11.25">
      <c r="A83" s="343"/>
      <c r="B83" s="343"/>
      <c r="C83" s="9"/>
      <c r="D83" s="9"/>
      <c r="E83" s="9"/>
      <c r="F83" s="9"/>
      <c r="G83" s="9"/>
      <c r="H83" s="343"/>
      <c r="I83" s="343"/>
    </row>
    <row r="84" spans="1:9" s="262" customFormat="1" ht="11.25">
      <c r="A84" s="10" t="s">
        <v>270</v>
      </c>
      <c r="B84" s="11"/>
      <c r="C84" s="9"/>
      <c r="D84" s="9"/>
      <c r="E84" s="39"/>
      <c r="F84" s="39"/>
      <c r="G84" s="9"/>
      <c r="H84" s="343"/>
      <c r="I84" s="55" t="s">
        <v>58</v>
      </c>
    </row>
    <row r="85" spans="1:9" s="262" customFormat="1" ht="11.25">
      <c r="A85" s="40"/>
      <c r="B85" s="40"/>
      <c r="C85" s="39"/>
      <c r="D85" s="39"/>
      <c r="E85" s="39"/>
      <c r="F85" s="39"/>
      <c r="G85" s="9"/>
      <c r="H85" s="343"/>
      <c r="I85" s="284"/>
    </row>
    <row r="86" spans="1:9" s="262" customFormat="1" ht="11.25">
      <c r="A86" s="15" t="s">
        <v>49</v>
      </c>
      <c r="B86" s="16" t="s">
        <v>50</v>
      </c>
      <c r="C86" s="41" t="s">
        <v>59</v>
      </c>
      <c r="D86" s="41" t="s">
        <v>60</v>
      </c>
      <c r="E86" s="41" t="s">
        <v>61</v>
      </c>
      <c r="F86" s="41" t="s">
        <v>62</v>
      </c>
      <c r="G86" s="42" t="s">
        <v>63</v>
      </c>
      <c r="H86" s="16" t="s">
        <v>64</v>
      </c>
      <c r="I86" s="16" t="s">
        <v>65</v>
      </c>
    </row>
    <row r="87" spans="1:9" s="262" customFormat="1" ht="11.25">
      <c r="A87" s="167"/>
      <c r="B87" s="167"/>
      <c r="C87" s="141"/>
      <c r="D87" s="142"/>
      <c r="E87" s="142"/>
      <c r="F87" s="142"/>
      <c r="G87" s="142"/>
      <c r="H87" s="144"/>
      <c r="I87" s="144"/>
    </row>
    <row r="88" spans="1:9" s="262" customFormat="1" ht="11.25">
      <c r="A88" s="167"/>
      <c r="B88" s="167"/>
      <c r="C88" s="141"/>
      <c r="D88" s="142"/>
      <c r="E88" s="142"/>
      <c r="F88" s="142"/>
      <c r="G88" s="142"/>
      <c r="H88" s="144"/>
      <c r="I88" s="144"/>
    </row>
    <row r="89" spans="1:9" s="262" customFormat="1" ht="11.25">
      <c r="A89" s="180"/>
      <c r="B89" s="180" t="s">
        <v>55</v>
      </c>
      <c r="C89" s="146">
        <f>SUM(C87:C88)</f>
        <v>0</v>
      </c>
      <c r="D89" s="146">
        <f>SUM(D87:D88)</f>
        <v>0</v>
      </c>
      <c r="E89" s="146">
        <f>SUM(E87:E88)</f>
        <v>0</v>
      </c>
      <c r="F89" s="146">
        <f>SUM(F87:F88)</f>
        <v>0</v>
      </c>
      <c r="G89" s="146">
        <f>SUM(G87:G88)</f>
        <v>0</v>
      </c>
      <c r="H89" s="146"/>
      <c r="I89" s="146"/>
    </row>
    <row r="90" spans="1:9" s="262" customFormat="1" ht="11.25">
      <c r="A90" s="343"/>
      <c r="B90" s="343"/>
      <c r="C90" s="9"/>
      <c r="D90" s="9"/>
      <c r="E90" s="9"/>
      <c r="F90" s="9"/>
      <c r="G90" s="9"/>
      <c r="H90" s="343"/>
      <c r="I90" s="343"/>
    </row>
    <row r="91" spans="1:9" s="262" customFormat="1" ht="11.25">
      <c r="A91" s="10" t="s">
        <v>271</v>
      </c>
      <c r="B91" s="11"/>
      <c r="C91" s="9"/>
      <c r="D91" s="9"/>
      <c r="E91" s="39"/>
      <c r="F91" s="39"/>
      <c r="G91" s="9"/>
      <c r="H91" s="343"/>
      <c r="I91" s="55" t="s">
        <v>58</v>
      </c>
    </row>
    <row r="92" spans="1:9" s="262" customFormat="1" ht="11.25">
      <c r="A92" s="40"/>
      <c r="B92" s="40"/>
      <c r="C92" s="39"/>
      <c r="D92" s="39"/>
      <c r="E92" s="39"/>
      <c r="F92" s="39"/>
      <c r="G92" s="9"/>
      <c r="H92" s="343"/>
      <c r="I92" s="343"/>
    </row>
    <row r="93" spans="1:9" s="262" customFormat="1" ht="11.25">
      <c r="A93" s="15" t="s">
        <v>49</v>
      </c>
      <c r="B93" s="16" t="s">
        <v>50</v>
      </c>
      <c r="C93" s="41" t="s">
        <v>59</v>
      </c>
      <c r="D93" s="41" t="s">
        <v>60</v>
      </c>
      <c r="E93" s="41" t="s">
        <v>61</v>
      </c>
      <c r="F93" s="41" t="s">
        <v>62</v>
      </c>
      <c r="G93" s="42" t="s">
        <v>63</v>
      </c>
      <c r="H93" s="16" t="s">
        <v>64</v>
      </c>
      <c r="I93" s="16" t="s">
        <v>65</v>
      </c>
    </row>
    <row r="94" spans="1:9" s="262" customFormat="1" ht="11.25">
      <c r="A94" s="286" t="s">
        <v>322</v>
      </c>
      <c r="B94" s="314" t="s">
        <v>323</v>
      </c>
      <c r="C94" s="315">
        <v>795812.16</v>
      </c>
      <c r="D94" s="315">
        <v>0</v>
      </c>
      <c r="E94" s="315">
        <v>0</v>
      </c>
      <c r="F94" s="315">
        <v>0</v>
      </c>
      <c r="G94" s="315">
        <v>795812.16</v>
      </c>
      <c r="H94" s="144"/>
      <c r="I94" s="144"/>
    </row>
    <row r="95" spans="1:9" s="262" customFormat="1" ht="11.25">
      <c r="A95" s="286" t="s">
        <v>322</v>
      </c>
      <c r="B95" s="314" t="s">
        <v>324</v>
      </c>
      <c r="C95" s="315">
        <v>324769.98</v>
      </c>
      <c r="D95" s="315">
        <v>482583.36</v>
      </c>
      <c r="E95" s="315">
        <v>0</v>
      </c>
      <c r="F95" s="315">
        <v>72902.13</v>
      </c>
      <c r="G95" s="315">
        <v>-230715.51</v>
      </c>
      <c r="H95" s="144"/>
      <c r="I95" s="144"/>
    </row>
    <row r="96" spans="1:9" s="262" customFormat="1" ht="11.25">
      <c r="A96" s="286" t="s">
        <v>322</v>
      </c>
      <c r="B96" s="314" t="s">
        <v>325</v>
      </c>
      <c r="C96" s="315">
        <v>1400318.21</v>
      </c>
      <c r="D96" s="315">
        <v>31811.72</v>
      </c>
      <c r="E96" s="315">
        <v>0</v>
      </c>
      <c r="F96" s="315">
        <v>1245042.36</v>
      </c>
      <c r="G96" s="315">
        <v>123464.13</v>
      </c>
      <c r="H96" s="144"/>
      <c r="I96" s="144"/>
    </row>
    <row r="97" spans="1:9" s="262" customFormat="1" ht="11.25">
      <c r="A97" s="286" t="s">
        <v>322</v>
      </c>
      <c r="B97" s="314" t="s">
        <v>709</v>
      </c>
      <c r="C97" s="315">
        <v>60701.54</v>
      </c>
      <c r="D97" s="315">
        <v>0</v>
      </c>
      <c r="E97" s="315">
        <v>0</v>
      </c>
      <c r="F97" s="315">
        <v>0</v>
      </c>
      <c r="G97" s="315">
        <v>60701.54</v>
      </c>
      <c r="H97" s="144"/>
      <c r="I97" s="144"/>
    </row>
    <row r="98" spans="1:9" s="262" customFormat="1" ht="11.25">
      <c r="A98" s="286" t="s">
        <v>322</v>
      </c>
      <c r="B98" s="314" t="s">
        <v>326</v>
      </c>
      <c r="C98" s="315">
        <v>610551.41</v>
      </c>
      <c r="D98" s="315">
        <v>0</v>
      </c>
      <c r="E98" s="315">
        <v>0</v>
      </c>
      <c r="F98" s="315">
        <v>0</v>
      </c>
      <c r="G98" s="315">
        <v>610551.41</v>
      </c>
      <c r="H98" s="144"/>
      <c r="I98" s="144"/>
    </row>
    <row r="99" spans="1:9" s="262" customFormat="1" ht="11.25">
      <c r="A99" s="286" t="s">
        <v>322</v>
      </c>
      <c r="B99" s="314" t="s">
        <v>720</v>
      </c>
      <c r="C99" s="315">
        <v>318480.36</v>
      </c>
      <c r="D99" s="315">
        <v>0</v>
      </c>
      <c r="E99" s="315">
        <v>0</v>
      </c>
      <c r="F99" s="315">
        <v>0</v>
      </c>
      <c r="G99" s="315">
        <v>318480.36</v>
      </c>
      <c r="H99" s="144"/>
      <c r="I99" s="144"/>
    </row>
    <row r="100" spans="1:9" s="262" customFormat="1" ht="11.25">
      <c r="A100" s="286" t="s">
        <v>322</v>
      </c>
      <c r="B100" s="314" t="s">
        <v>721</v>
      </c>
      <c r="C100" s="315">
        <v>887757.6</v>
      </c>
      <c r="D100" s="315">
        <v>0</v>
      </c>
      <c r="E100" s="315">
        <v>0</v>
      </c>
      <c r="F100" s="315">
        <v>0</v>
      </c>
      <c r="G100" s="315">
        <v>887757.6</v>
      </c>
      <c r="H100" s="144"/>
      <c r="I100" s="144"/>
    </row>
    <row r="101" spans="1:9" s="262" customFormat="1" ht="11.25">
      <c r="A101" s="286" t="s">
        <v>322</v>
      </c>
      <c r="B101" s="314" t="s">
        <v>312</v>
      </c>
      <c r="C101" s="315">
        <v>143125.57</v>
      </c>
      <c r="D101" s="315">
        <v>0</v>
      </c>
      <c r="E101" s="315">
        <v>0</v>
      </c>
      <c r="F101" s="315">
        <v>1540921.09</v>
      </c>
      <c r="G101" s="315">
        <v>-1397795.52</v>
      </c>
      <c r="H101" s="144"/>
      <c r="I101" s="144"/>
    </row>
    <row r="102" spans="1:9" s="262" customFormat="1" ht="11.25">
      <c r="A102" s="286" t="s">
        <v>322</v>
      </c>
      <c r="B102" s="314" t="s">
        <v>722</v>
      </c>
      <c r="C102" s="315">
        <v>333296.31</v>
      </c>
      <c r="D102" s="315">
        <v>0</v>
      </c>
      <c r="E102" s="315">
        <v>0</v>
      </c>
      <c r="F102" s="315">
        <v>0</v>
      </c>
      <c r="G102" s="315">
        <v>333296.31</v>
      </c>
      <c r="H102" s="144"/>
      <c r="I102" s="144"/>
    </row>
    <row r="103" spans="1:9" s="262" customFormat="1" ht="11.25">
      <c r="A103" s="286" t="s">
        <v>322</v>
      </c>
      <c r="B103" s="314" t="s">
        <v>710</v>
      </c>
      <c r="C103" s="315">
        <v>40426.48</v>
      </c>
      <c r="D103" s="315">
        <v>0</v>
      </c>
      <c r="E103" s="315">
        <v>0</v>
      </c>
      <c r="F103" s="315">
        <v>0</v>
      </c>
      <c r="G103" s="315">
        <v>40426.48</v>
      </c>
      <c r="H103" s="144"/>
      <c r="I103" s="144"/>
    </row>
    <row r="104" spans="1:9" s="262" customFormat="1" ht="11.25">
      <c r="A104" s="286" t="s">
        <v>322</v>
      </c>
      <c r="B104" s="314" t="s">
        <v>327</v>
      </c>
      <c r="C104" s="315">
        <v>948949.89</v>
      </c>
      <c r="D104" s="315">
        <v>0</v>
      </c>
      <c r="E104" s="315">
        <v>0</v>
      </c>
      <c r="F104" s="315">
        <v>0</v>
      </c>
      <c r="G104" s="315">
        <v>948949.89</v>
      </c>
      <c r="H104" s="144"/>
      <c r="I104" s="144"/>
    </row>
    <row r="105" spans="1:9" s="262" customFormat="1" ht="11.25">
      <c r="A105" s="286" t="s">
        <v>322</v>
      </c>
      <c r="B105" s="314" t="s">
        <v>328</v>
      </c>
      <c r="C105" s="315">
        <v>84992.13</v>
      </c>
      <c r="D105" s="315">
        <v>0</v>
      </c>
      <c r="E105" s="315">
        <v>0</v>
      </c>
      <c r="F105" s="315">
        <v>0</v>
      </c>
      <c r="G105" s="315">
        <v>84992.13</v>
      </c>
      <c r="H105" s="144"/>
      <c r="I105" s="144"/>
    </row>
    <row r="106" spans="1:9" s="262" customFormat="1" ht="11.25">
      <c r="A106" s="286" t="s">
        <v>322</v>
      </c>
      <c r="B106" s="314" t="s">
        <v>329</v>
      </c>
      <c r="C106" s="315">
        <v>165363.09</v>
      </c>
      <c r="D106" s="315">
        <v>0</v>
      </c>
      <c r="E106" s="315">
        <v>0</v>
      </c>
      <c r="F106" s="315">
        <v>0</v>
      </c>
      <c r="G106" s="315">
        <v>165363.09</v>
      </c>
      <c r="H106" s="144"/>
      <c r="I106" s="144"/>
    </row>
    <row r="107" spans="1:9" s="262" customFormat="1" ht="11.25">
      <c r="A107" s="286" t="s">
        <v>322</v>
      </c>
      <c r="B107" s="314" t="s">
        <v>330</v>
      </c>
      <c r="C107" s="315">
        <v>100015.2</v>
      </c>
      <c r="D107" s="315">
        <v>0</v>
      </c>
      <c r="E107" s="315">
        <v>0</v>
      </c>
      <c r="F107" s="315">
        <v>0</v>
      </c>
      <c r="G107" s="315">
        <v>100015.2</v>
      </c>
      <c r="H107" s="144"/>
      <c r="I107" s="144"/>
    </row>
    <row r="108" spans="1:9" s="262" customFormat="1" ht="11.25">
      <c r="A108" s="286" t="s">
        <v>322</v>
      </c>
      <c r="B108" s="314" t="s">
        <v>331</v>
      </c>
      <c r="C108" s="315">
        <v>72326</v>
      </c>
      <c r="D108" s="315">
        <v>0</v>
      </c>
      <c r="E108" s="315">
        <v>0</v>
      </c>
      <c r="F108" s="315">
        <v>0</v>
      </c>
      <c r="G108" s="315">
        <v>72326</v>
      </c>
      <c r="H108" s="144"/>
      <c r="I108" s="144"/>
    </row>
    <row r="109" spans="1:9" s="262" customFormat="1" ht="11.25">
      <c r="A109" s="286" t="s">
        <v>322</v>
      </c>
      <c r="B109" s="314" t="s">
        <v>712</v>
      </c>
      <c r="C109" s="315">
        <v>233999.78</v>
      </c>
      <c r="D109" s="315">
        <v>0</v>
      </c>
      <c r="E109" s="315">
        <v>0</v>
      </c>
      <c r="F109" s="315">
        <v>0</v>
      </c>
      <c r="G109" s="315">
        <v>233999.78</v>
      </c>
      <c r="H109" s="144"/>
      <c r="I109" s="144"/>
    </row>
    <row r="110" spans="1:9" s="262" customFormat="1" ht="11.25">
      <c r="A110" s="286" t="s">
        <v>322</v>
      </c>
      <c r="B110" s="314" t="s">
        <v>333</v>
      </c>
      <c r="C110" s="315">
        <v>116044.6</v>
      </c>
      <c r="D110" s="315">
        <v>0</v>
      </c>
      <c r="E110" s="315">
        <v>0</v>
      </c>
      <c r="F110" s="315">
        <v>0</v>
      </c>
      <c r="G110" s="315">
        <v>116044.6</v>
      </c>
      <c r="H110" s="144"/>
      <c r="I110" s="144"/>
    </row>
    <row r="111" spans="1:9" s="262" customFormat="1" ht="11.25">
      <c r="A111" s="286" t="s">
        <v>322</v>
      </c>
      <c r="B111" s="314" t="s">
        <v>334</v>
      </c>
      <c r="C111" s="315">
        <v>39013.9</v>
      </c>
      <c r="D111" s="315">
        <v>0</v>
      </c>
      <c r="E111" s="315">
        <v>0</v>
      </c>
      <c r="F111" s="315">
        <v>0</v>
      </c>
      <c r="G111" s="315">
        <v>39013.9</v>
      </c>
      <c r="H111" s="144"/>
      <c r="I111" s="144"/>
    </row>
    <row r="112" spans="1:9" s="262" customFormat="1" ht="11.25">
      <c r="A112" s="286" t="s">
        <v>322</v>
      </c>
      <c r="B112" s="314" t="s">
        <v>335</v>
      </c>
      <c r="C112" s="315">
        <v>107501.37</v>
      </c>
      <c r="D112" s="315">
        <v>0</v>
      </c>
      <c r="E112" s="315">
        <v>0</v>
      </c>
      <c r="F112" s="315">
        <v>0</v>
      </c>
      <c r="G112" s="315">
        <v>107501.37</v>
      </c>
      <c r="H112" s="144"/>
      <c r="I112" s="144"/>
    </row>
    <row r="113" spans="1:9" s="351" customFormat="1" ht="11.25">
      <c r="A113" s="286" t="s">
        <v>322</v>
      </c>
      <c r="B113" s="314" t="s">
        <v>336</v>
      </c>
      <c r="C113" s="315">
        <v>72099.98</v>
      </c>
      <c r="D113" s="315">
        <v>0</v>
      </c>
      <c r="E113" s="315">
        <v>0</v>
      </c>
      <c r="F113" s="315">
        <v>0</v>
      </c>
      <c r="G113" s="315">
        <v>72099.98</v>
      </c>
      <c r="H113" s="144"/>
      <c r="I113" s="144"/>
    </row>
    <row r="114" spans="1:9" s="351" customFormat="1" ht="11.25">
      <c r="A114" s="286" t="s">
        <v>322</v>
      </c>
      <c r="B114" s="314" t="s">
        <v>673</v>
      </c>
      <c r="C114" s="315">
        <v>385925.99</v>
      </c>
      <c r="D114" s="315">
        <v>0</v>
      </c>
      <c r="E114" s="315">
        <v>0</v>
      </c>
      <c r="F114" s="315">
        <v>0</v>
      </c>
      <c r="G114" s="315">
        <v>385925.99</v>
      </c>
      <c r="H114" s="144"/>
      <c r="I114" s="144"/>
    </row>
    <row r="115" spans="1:9" s="351" customFormat="1" ht="11.25">
      <c r="A115" s="286" t="s">
        <v>322</v>
      </c>
      <c r="B115" s="314" t="s">
        <v>694</v>
      </c>
      <c r="C115" s="315">
        <v>215885.42</v>
      </c>
      <c r="D115" s="315">
        <v>0</v>
      </c>
      <c r="E115" s="315">
        <v>0</v>
      </c>
      <c r="F115" s="315">
        <v>0</v>
      </c>
      <c r="G115" s="315">
        <v>215885.42</v>
      </c>
      <c r="H115" s="144"/>
      <c r="I115" s="144"/>
    </row>
    <row r="116" spans="1:9" s="351" customFormat="1" ht="11.25">
      <c r="A116" s="286" t="s">
        <v>322</v>
      </c>
      <c r="B116" s="314" t="s">
        <v>723</v>
      </c>
      <c r="C116" s="315">
        <v>220000</v>
      </c>
      <c r="D116" s="315">
        <v>0</v>
      </c>
      <c r="E116" s="315">
        <v>0</v>
      </c>
      <c r="F116" s="315">
        <v>0</v>
      </c>
      <c r="G116" s="315">
        <v>220000</v>
      </c>
      <c r="H116" s="144"/>
      <c r="I116" s="144"/>
    </row>
    <row r="117" spans="1:9" s="262" customFormat="1" ht="11.25">
      <c r="A117" s="180"/>
      <c r="B117" s="180" t="s">
        <v>55</v>
      </c>
      <c r="C117" s="146">
        <f>SUM(C94:C116)</f>
        <v>7677356.970000001</v>
      </c>
      <c r="D117" s="146">
        <f>SUM(D94:D116)</f>
        <v>514395.07999999996</v>
      </c>
      <c r="E117" s="146">
        <f>SUM(E94:E116)</f>
        <v>0</v>
      </c>
      <c r="F117" s="146">
        <f>SUM(F94:F116)</f>
        <v>2858865.58</v>
      </c>
      <c r="G117" s="146">
        <f>SUM(G94:G116)</f>
        <v>4304096.31</v>
      </c>
      <c r="H117" s="146"/>
      <c r="I117" s="146"/>
    </row>
    <row r="118" spans="1:9" s="262" customFormat="1" ht="11.25">
      <c r="A118" s="343"/>
      <c r="B118" s="343"/>
      <c r="C118" s="9"/>
      <c r="D118" s="9"/>
      <c r="E118" s="9"/>
      <c r="F118" s="9"/>
      <c r="G118" s="9"/>
      <c r="H118" s="343"/>
      <c r="I118" s="343"/>
    </row>
    <row r="119" spans="1:9" s="262" customFormat="1" ht="11.25">
      <c r="A119" s="10" t="s">
        <v>272</v>
      </c>
      <c r="B119" s="11"/>
      <c r="C119" s="9"/>
      <c r="D119" s="9"/>
      <c r="E119" s="39"/>
      <c r="F119" s="39"/>
      <c r="G119" s="9"/>
      <c r="H119" s="343"/>
      <c r="I119" s="55" t="s">
        <v>58</v>
      </c>
    </row>
    <row r="120" spans="1:9" s="262" customFormat="1" ht="11.25">
      <c r="A120" s="40"/>
      <c r="B120" s="40"/>
      <c r="C120" s="39"/>
      <c r="D120" s="39"/>
      <c r="E120" s="39"/>
      <c r="F120" s="39"/>
      <c r="G120" s="9"/>
      <c r="H120" s="343"/>
      <c r="I120" s="343"/>
    </row>
    <row r="121" spans="1:9" s="262" customFormat="1" ht="11.25">
      <c r="A121" s="15" t="s">
        <v>49</v>
      </c>
      <c r="B121" s="16" t="s">
        <v>50</v>
      </c>
      <c r="C121" s="41" t="s">
        <v>59</v>
      </c>
      <c r="D121" s="41" t="s">
        <v>60</v>
      </c>
      <c r="E121" s="41" t="s">
        <v>61</v>
      </c>
      <c r="F121" s="41" t="s">
        <v>62</v>
      </c>
      <c r="G121" s="42" t="s">
        <v>63</v>
      </c>
      <c r="H121" s="16" t="s">
        <v>64</v>
      </c>
      <c r="I121" s="16" t="s">
        <v>65</v>
      </c>
    </row>
    <row r="122" spans="1:9" s="262" customFormat="1" ht="11.25">
      <c r="A122" s="167"/>
      <c r="B122" s="167"/>
      <c r="C122" s="141"/>
      <c r="D122" s="142"/>
      <c r="E122" s="142"/>
      <c r="F122" s="142"/>
      <c r="G122" s="142"/>
      <c r="H122" s="144"/>
      <c r="I122" s="144"/>
    </row>
    <row r="123" spans="1:9" s="262" customFormat="1" ht="11.25">
      <c r="A123" s="167"/>
      <c r="B123" s="167"/>
      <c r="C123" s="141"/>
      <c r="D123" s="142"/>
      <c r="E123" s="142"/>
      <c r="F123" s="142"/>
      <c r="G123" s="142"/>
      <c r="H123" s="144"/>
      <c r="I123" s="144"/>
    </row>
    <row r="124" spans="1:9" s="262" customFormat="1" ht="11.25">
      <c r="A124" s="180"/>
      <c r="B124" s="180" t="s">
        <v>55</v>
      </c>
      <c r="C124" s="146">
        <f>SUM(C122:C123)</f>
        <v>0</v>
      </c>
      <c r="D124" s="146">
        <f>SUM(D122:D123)</f>
        <v>0</v>
      </c>
      <c r="E124" s="146">
        <f>SUM(E122:E123)</f>
        <v>0</v>
      </c>
      <c r="F124" s="146">
        <f>SUM(F122:F123)</f>
        <v>0</v>
      </c>
      <c r="G124" s="146">
        <f>SUM(G122:G123)</f>
        <v>0</v>
      </c>
      <c r="H124" s="146"/>
      <c r="I124" s="146"/>
    </row>
    <row r="125" spans="3:7" s="262" customFormat="1" ht="11.25">
      <c r="C125" s="9"/>
      <c r="D125" s="9"/>
      <c r="E125" s="9"/>
      <c r="F125" s="9"/>
      <c r="G125" s="9"/>
    </row>
    <row r="126" spans="1:8" ht="11.25">
      <c r="A126" s="43"/>
      <c r="B126" s="43"/>
      <c r="C126" s="44"/>
      <c r="D126" s="44"/>
      <c r="E126" s="44"/>
      <c r="F126" s="44"/>
      <c r="G126" s="44"/>
      <c r="H126" s="43"/>
    </row>
    <row r="127" spans="1:4" ht="11.25">
      <c r="A127" s="263"/>
      <c r="B127" s="264"/>
      <c r="D127" s="8"/>
    </row>
    <row r="128" spans="1:4" ht="11.25">
      <c r="A128" s="263"/>
      <c r="B128" s="264"/>
      <c r="D128" s="8"/>
    </row>
    <row r="129" spans="1:4" ht="11.25">
      <c r="A129" s="263"/>
      <c r="B129" s="264"/>
      <c r="D129" s="8"/>
    </row>
    <row r="130" spans="1:4" ht="11.25">
      <c r="A130" s="263"/>
      <c r="B130" s="264"/>
      <c r="D130" s="8"/>
    </row>
    <row r="131" spans="1:4" ht="11.25">
      <c r="A131" s="263"/>
      <c r="B131" s="264"/>
      <c r="D131" s="8"/>
    </row>
  </sheetData>
  <sheetProtection/>
  <dataValidations count="9">
    <dataValidation allowBlank="1" showInputMessage="1" showErrorMessage="1" prompt="Indicar si el deudor ya sobrepasó el plazo estipulado para pago, 90, 180 o 365 días." sqref="I7 I38 I72 I79 I86 I93 I121 I49"/>
    <dataValidation allowBlank="1" showInputMessage="1" showErrorMessage="1" prompt="Informar sobre caraterísticas cualitativas de la cuenta, ejemplo: acciones implementadas para su recuperación, causas de la demora en su recuperación." sqref="H7 H38 H72 H79 H86 H93 H121 H49"/>
    <dataValidation allowBlank="1" showInputMessage="1" showErrorMessage="1" prompt="Importe de la cuentas por cobrar con vencimiento mayor a 365 días." sqref="G7 G38 G72 G79 G86 G93 G121 G49"/>
    <dataValidation allowBlank="1" showInputMessage="1" showErrorMessage="1" prompt="Importe de la cuentas por cobrar con fecha de vencimiento de 181 a 365 días." sqref="F7 F38 F72 F79 F86 F93 F121 F49"/>
    <dataValidation allowBlank="1" showInputMessage="1" showErrorMessage="1" prompt="Importe de la cuentas por cobrar con fecha de vencimiento de 91 a 180 días." sqref="E7 E38 E72 E79 E86 E93 E121 E49"/>
    <dataValidation allowBlank="1" showInputMessage="1" showErrorMessage="1" prompt="Importe de la cuentas por cobrar con fecha de vencimiento de 1 a 90 días." sqref="D7 D38 D72 D79 D86 D93 D121 D49"/>
    <dataValidation allowBlank="1" showInputMessage="1" showErrorMessage="1" prompt="Corresponde al nombre o descripción de la cuenta de acuerdo al Plan de Cuentas emitido por el CONAC." sqref="B7 B38 B72 B79 B86 B93 B121 B49"/>
    <dataValidation allowBlank="1" showInputMessage="1" showErrorMessage="1" prompt="Saldo final del periodo de la cuenta pública presentada, el cual debe coincidir con la suma de las columnas de 90, 180, 365 y más de 365 días (mensual:  enero, febrero, marzo, etc.; trimestral: 1er, 2do, 3ro. o 4to.)." sqref="C7 C38 C72 C79 C86 C93 C121 C49"/>
    <dataValidation allowBlank="1" showInputMessage="1" showErrorMessage="1" prompt="Corresponde al número de la cuenta de acuerdo al Plan de Cuentas emitido por el CONAC (DOF 22/11/2010). Excepto cuentas por cobrar de contribuciones o fideicomisos que se encuentran dentro de inversiones financieras..." sqref="A7 A38 A72 A79 A86 A93 A121 A49"/>
  </dataValidations>
  <printOptions/>
  <pageMargins left="0.7" right="0.7" top="0.75" bottom="0.75" header="0.3" footer="0.3"/>
  <pageSetup fitToHeight="1" fitToWidth="1"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SheetLayoutView="100" zoomScalePageLayoutView="0" workbookViewId="0" topLeftCell="A1">
      <selection activeCell="G15" sqref="G15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1875" style="8" customWidth="1"/>
  </cols>
  <sheetData>
    <row r="1" spans="1:4" ht="11.25">
      <c r="A1" s="3" t="s">
        <v>46</v>
      </c>
      <c r="B1" s="3"/>
      <c r="D1" s="7"/>
    </row>
    <row r="2" spans="1:2" ht="11.25">
      <c r="A2" s="3" t="s">
        <v>252</v>
      </c>
      <c r="B2" s="3"/>
    </row>
    <row r="5" spans="1:4" s="36" customFormat="1" ht="11.25" customHeight="1">
      <c r="A5" s="34" t="s">
        <v>66</v>
      </c>
      <c r="B5" s="265"/>
      <c r="C5" s="45"/>
      <c r="D5" s="270" t="s">
        <v>67</v>
      </c>
    </row>
    <row r="6" spans="1:4" ht="11.25">
      <c r="A6" s="46"/>
      <c r="B6" s="46"/>
      <c r="C6" s="47"/>
      <c r="D6" s="48"/>
    </row>
    <row r="7" spans="1:4" ht="15" customHeight="1">
      <c r="A7" s="15" t="s">
        <v>49</v>
      </c>
      <c r="B7" s="16" t="s">
        <v>50</v>
      </c>
      <c r="C7" s="208" t="s">
        <v>51</v>
      </c>
      <c r="D7" s="49" t="s">
        <v>68</v>
      </c>
    </row>
    <row r="8" spans="1:4" ht="11.25">
      <c r="A8" s="167"/>
      <c r="B8" s="144"/>
      <c r="C8" s="142"/>
      <c r="D8" s="144"/>
    </row>
    <row r="9" spans="1:4" ht="11.25">
      <c r="A9" s="167"/>
      <c r="B9" s="144"/>
      <c r="C9" s="142"/>
      <c r="D9" s="144"/>
    </row>
    <row r="10" spans="1:4" ht="11.25">
      <c r="A10" s="167"/>
      <c r="B10" s="144"/>
      <c r="C10" s="142"/>
      <c r="D10" s="144"/>
    </row>
    <row r="11" spans="1:4" ht="11.25">
      <c r="A11" s="167"/>
      <c r="B11" s="144"/>
      <c r="C11" s="142"/>
      <c r="D11" s="144"/>
    </row>
    <row r="12" spans="1:4" ht="11.25">
      <c r="A12" s="167"/>
      <c r="B12" s="144"/>
      <c r="C12" s="142"/>
      <c r="D12" s="144"/>
    </row>
    <row r="13" spans="1:4" ht="11.25">
      <c r="A13" s="181"/>
      <c r="B13" s="181" t="s">
        <v>55</v>
      </c>
      <c r="C13" s="151">
        <f>SUM(C8:C12)</f>
        <v>0</v>
      </c>
      <c r="D13" s="182"/>
    </row>
    <row r="14" spans="1:4" ht="11.25">
      <c r="A14" s="166"/>
      <c r="B14" s="166"/>
      <c r="C14" s="174"/>
      <c r="D14" s="166"/>
    </row>
    <row r="15" spans="1:4" ht="11.25">
      <c r="A15" s="166"/>
      <c r="B15" s="166"/>
      <c r="C15" s="174"/>
      <c r="D15" s="166"/>
    </row>
    <row r="16" spans="1:4" s="36" customFormat="1" ht="11.25" customHeight="1">
      <c r="A16" s="34" t="s">
        <v>69</v>
      </c>
      <c r="B16" s="166"/>
      <c r="C16" s="45"/>
      <c r="D16" s="270" t="s">
        <v>67</v>
      </c>
    </row>
    <row r="17" spans="1:4" ht="11.25">
      <c r="A17" s="46"/>
      <c r="B17" s="46"/>
      <c r="C17" s="47"/>
      <c r="D17" s="48"/>
    </row>
    <row r="18" spans="1:4" ht="15" customHeight="1">
      <c r="A18" s="15" t="s">
        <v>49</v>
      </c>
      <c r="B18" s="16" t="s">
        <v>50</v>
      </c>
      <c r="C18" s="208" t="s">
        <v>51</v>
      </c>
      <c r="D18" s="49" t="s">
        <v>68</v>
      </c>
    </row>
    <row r="19" spans="1:4" ht="11.25">
      <c r="A19" s="172"/>
      <c r="B19" s="179"/>
      <c r="C19" s="142"/>
      <c r="D19" s="144"/>
    </row>
    <row r="20" spans="1:4" ht="11.25">
      <c r="A20" s="172"/>
      <c r="B20" s="179"/>
      <c r="C20" s="142"/>
      <c r="D20" s="144"/>
    </row>
    <row r="21" spans="1:4" ht="11.25">
      <c r="A21" s="157"/>
      <c r="B21" s="157" t="s">
        <v>55</v>
      </c>
      <c r="C21" s="150">
        <f>SUM(C19:C20)</f>
        <v>0</v>
      </c>
      <c r="D21" s="182"/>
    </row>
    <row r="23" ht="11.25">
      <c r="B23" s="8">
        <f>+UPPER(B14)</f>
      </c>
    </row>
  </sheetData>
  <sheetProtection/>
  <dataValidations count="4">
    <dataValidation allowBlank="1" showInputMessage="1" showErrorMessage="1" prompt="Sistema de costeo y método de valuación aplicados a los inventarios (UEPS, PROMEDIO, etc.)" sqref="D7 D18"/>
    <dataValidation allowBlank="1" showInputMessage="1" showErrorMessage="1" prompt="Corresponde al nombre o descripción de la cuenta de acuerdo al Plan de Cuentas emitido por el CONAC." sqref="B7 B18"/>
    <dataValidation allowBlank="1" showInputMessage="1" showErrorMessage="1" prompt="Corresponde al número de la cuenta de acuerdo al Plan de Cuentas emitido por el CONAC (DOF 22/11/2010)." sqref="A7 A18"/>
    <dataValidation allowBlank="1" showInputMessage="1" showErrorMessage="1" prompt="Saldo final del periodo que corresponde a la cuenta pública presentada (mensual:  enero, febrero, marzo, etc.; trimestral: 1er, 2do, 3ro. o 4to.)." sqref="C7 C18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SheetLayoutView="100" zoomScalePageLayoutView="0" workbookViewId="0" topLeftCell="A1">
      <selection activeCell="A7" sqref="A7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8" customWidth="1"/>
    <col min="6" max="7" width="22.7109375" style="8" customWidth="1"/>
    <col min="8" max="16384" width="11.421875" style="8" customWidth="1"/>
  </cols>
  <sheetData>
    <row r="1" spans="1:7" s="36" customFormat="1" ht="11.25" customHeight="1">
      <c r="A1" s="51" t="s">
        <v>46</v>
      </c>
      <c r="B1" s="51"/>
      <c r="C1" s="51"/>
      <c r="D1" s="51"/>
      <c r="E1" s="51"/>
      <c r="F1" s="51"/>
      <c r="G1" s="52"/>
    </row>
    <row r="2" spans="1:7" s="36" customFormat="1" ht="11.25" customHeight="1">
      <c r="A2" s="51" t="s">
        <v>252</v>
      </c>
      <c r="B2" s="51"/>
      <c r="C2" s="51"/>
      <c r="D2" s="51"/>
      <c r="E2" s="51"/>
      <c r="F2" s="51"/>
      <c r="G2" s="51"/>
    </row>
    <row r="5" spans="1:7" ht="11.25" customHeight="1">
      <c r="A5" s="10" t="s">
        <v>70</v>
      </c>
      <c r="B5" s="10"/>
      <c r="C5" s="265"/>
      <c r="G5" s="12" t="s">
        <v>71</v>
      </c>
    </row>
    <row r="6" spans="1:7" ht="11.25">
      <c r="A6" s="359"/>
      <c r="B6" s="359"/>
      <c r="C6" s="359"/>
      <c r="D6" s="359"/>
      <c r="E6" s="359"/>
      <c r="F6" s="359"/>
      <c r="G6" s="359"/>
    </row>
    <row r="7" spans="1:7" ht="15" customHeight="1">
      <c r="A7" s="15" t="s">
        <v>49</v>
      </c>
      <c r="B7" s="16" t="s">
        <v>50</v>
      </c>
      <c r="C7" s="17" t="s">
        <v>51</v>
      </c>
      <c r="D7" s="18" t="s">
        <v>52</v>
      </c>
      <c r="E7" s="18" t="s">
        <v>72</v>
      </c>
      <c r="F7" s="16" t="s">
        <v>73</v>
      </c>
      <c r="G7" s="16" t="s">
        <v>74</v>
      </c>
    </row>
    <row r="8" spans="1:7" ht="11.25">
      <c r="A8" s="183"/>
      <c r="B8" s="183"/>
      <c r="C8" s="141"/>
      <c r="D8" s="184"/>
      <c r="E8" s="185"/>
      <c r="F8" s="183"/>
      <c r="G8" s="183"/>
    </row>
    <row r="9" spans="1:7" ht="11.25">
      <c r="A9" s="183"/>
      <c r="B9" s="183"/>
      <c r="C9" s="141"/>
      <c r="D9" s="185"/>
      <c r="E9" s="185"/>
      <c r="F9" s="183"/>
      <c r="G9" s="183"/>
    </row>
    <row r="10" spans="1:7" ht="11.25">
      <c r="A10" s="180"/>
      <c r="B10" s="180" t="s">
        <v>55</v>
      </c>
      <c r="C10" s="146">
        <f>SUM(C8:C9)</f>
        <v>0</v>
      </c>
      <c r="D10" s="180"/>
      <c r="E10" s="180"/>
      <c r="F10" s="180"/>
      <c r="G10" s="180"/>
    </row>
  </sheetData>
  <sheetProtection/>
  <mergeCells count="1">
    <mergeCell ref="A6:G6"/>
  </mergeCells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importe fideicomitido del ente público del periodo que corresponde la cuenta pública presentada (mensual:  enero, febrero, marzo, etc.; trimestral: 1er, 2do, 3ro. o 4to.)." sqref="C7"/>
    <dataValidation allowBlank="1" showInputMessage="1" showErrorMessage="1" prompt="Tipo de fideicomiso(s) que tiene la entidad derivado de los recursos asignados (Art. 32 LGCG.). Puede ser de: Administración, Inversión." sqref="D7"/>
  </dataValidations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zoomScalePageLayoutView="0" workbookViewId="0" topLeftCell="A1">
      <selection activeCell="A7" sqref="A7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8" customWidth="1"/>
    <col min="6" max="16384" width="11.421875" style="8" customWidth="1"/>
  </cols>
  <sheetData>
    <row r="1" spans="1:5" ht="11.25">
      <c r="A1" s="3" t="s">
        <v>46</v>
      </c>
      <c r="B1" s="3"/>
      <c r="C1" s="3"/>
      <c r="D1" s="3"/>
      <c r="E1" s="7"/>
    </row>
    <row r="2" spans="1:5" ht="11.25">
      <c r="A2" s="3" t="s">
        <v>252</v>
      </c>
      <c r="B2" s="3"/>
      <c r="C2" s="3"/>
      <c r="D2" s="3"/>
      <c r="E2" s="3"/>
    </row>
    <row r="5" spans="1:5" ht="11.25" customHeight="1">
      <c r="A5" s="10" t="s">
        <v>75</v>
      </c>
      <c r="B5" s="10"/>
      <c r="E5" s="12" t="s">
        <v>76</v>
      </c>
    </row>
    <row r="6" spans="1:5" ht="11.25">
      <c r="A6" s="359"/>
      <c r="B6" s="359"/>
      <c r="C6" s="359"/>
      <c r="D6" s="359"/>
      <c r="E6" s="359"/>
    </row>
    <row r="7" spans="1:5" ht="15" customHeight="1">
      <c r="A7" s="15" t="s">
        <v>49</v>
      </c>
      <c r="B7" s="16" t="s">
        <v>50</v>
      </c>
      <c r="C7" s="17" t="s">
        <v>51</v>
      </c>
      <c r="D7" s="18" t="s">
        <v>52</v>
      </c>
      <c r="E7" s="16" t="s">
        <v>77</v>
      </c>
    </row>
    <row r="8" spans="1:5" s="246" customFormat="1" ht="11.25" customHeight="1">
      <c r="A8" s="184"/>
      <c r="B8" s="184"/>
      <c r="C8" s="177"/>
      <c r="D8" s="184"/>
      <c r="E8" s="184"/>
    </row>
    <row r="9" spans="1:5" ht="11.25">
      <c r="A9" s="184"/>
      <c r="B9" s="184"/>
      <c r="C9" s="177"/>
      <c r="D9" s="184"/>
      <c r="E9" s="184"/>
    </row>
    <row r="10" spans="1:5" ht="11.25">
      <c r="A10" s="157"/>
      <c r="B10" s="157" t="s">
        <v>55</v>
      </c>
      <c r="C10" s="178">
        <f>SUM(C8:C9)</f>
        <v>0</v>
      </c>
      <c r="D10" s="157"/>
      <c r="E10" s="157"/>
    </row>
  </sheetData>
  <sheetProtection/>
  <mergeCells count="1">
    <mergeCell ref="A6:E6"/>
  </mergeCells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Tipo de Participaciones y Aportaciones de capital que tiene la entidad. Ejemplo: ordinarias, preferentes, serie A, B, C." sqref="D7"/>
  </dataValidations>
  <printOptions/>
  <pageMargins left="0.7" right="0.7" top="0.75" bottom="0.75" header="0.3" footer="0.3"/>
  <pageSetup horizontalDpi="600" verticalDpi="600" orientation="portrait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0"/>
  <sheetViews>
    <sheetView zoomScaleSheetLayoutView="100" zoomScalePageLayoutView="0" workbookViewId="0" topLeftCell="C61">
      <selection activeCell="C64" sqref="C64:E81"/>
    </sheetView>
  </sheetViews>
  <sheetFormatPr defaultColWidth="11.421875" defaultRowHeight="15"/>
  <cols>
    <col min="1" max="1" width="14.8515625" style="8" customWidth="1"/>
    <col min="2" max="2" width="30.00390625" style="8" customWidth="1"/>
    <col min="3" max="5" width="17.7109375" style="9" customWidth="1"/>
    <col min="6" max="6" width="17.7109375" style="8" customWidth="1"/>
    <col min="7" max="16384" width="11.421875" style="8" customWidth="1"/>
  </cols>
  <sheetData>
    <row r="1" spans="1:6" ht="11.25">
      <c r="A1" s="3" t="s">
        <v>46</v>
      </c>
      <c r="B1" s="3"/>
      <c r="C1" s="4"/>
      <c r="D1" s="4"/>
      <c r="E1" s="4"/>
      <c r="F1" s="7"/>
    </row>
    <row r="2" spans="1:6" ht="11.25">
      <c r="A2" s="3" t="s">
        <v>252</v>
      </c>
      <c r="B2" s="3"/>
      <c r="C2" s="4"/>
      <c r="D2" s="4"/>
      <c r="E2" s="4"/>
      <c r="F2" s="5"/>
    </row>
    <row r="3" ht="11.25">
      <c r="F3" s="5"/>
    </row>
    <row r="4" ht="11.25">
      <c r="F4" s="5"/>
    </row>
    <row r="5" spans="1:6" ht="11.25" customHeight="1">
      <c r="A5" s="10" t="s">
        <v>78</v>
      </c>
      <c r="B5" s="10"/>
      <c r="C5" s="54"/>
      <c r="D5" s="54"/>
      <c r="E5" s="54"/>
      <c r="F5" s="55" t="s">
        <v>79</v>
      </c>
    </row>
    <row r="6" spans="1:6" ht="11.25">
      <c r="A6" s="56"/>
      <c r="B6" s="56"/>
      <c r="C6" s="54"/>
      <c r="D6" s="57"/>
      <c r="E6" s="57"/>
      <c r="F6" s="58"/>
    </row>
    <row r="7" spans="1:6" ht="15" customHeight="1">
      <c r="A7" s="279" t="s">
        <v>49</v>
      </c>
      <c r="B7" s="224" t="s">
        <v>50</v>
      </c>
      <c r="C7" s="304" t="s">
        <v>80</v>
      </c>
      <c r="D7" s="304" t="s">
        <v>81</v>
      </c>
      <c r="E7" s="304" t="s">
        <v>82</v>
      </c>
      <c r="F7" s="60" t="s">
        <v>83</v>
      </c>
    </row>
    <row r="8" spans="1:6" ht="11.25">
      <c r="A8" s="287" t="s">
        <v>337</v>
      </c>
      <c r="B8" s="50" t="s">
        <v>338</v>
      </c>
      <c r="C8" s="233">
        <v>34265124.51</v>
      </c>
      <c r="D8" s="233">
        <v>38390124.51</v>
      </c>
      <c r="E8" s="233">
        <v>4125000</v>
      </c>
      <c r="F8" s="141"/>
    </row>
    <row r="9" spans="1:6" s="214" customFormat="1" ht="11.25">
      <c r="A9" s="287" t="s">
        <v>339</v>
      </c>
      <c r="B9" s="50" t="s">
        <v>340</v>
      </c>
      <c r="C9" s="233">
        <v>100815772.09</v>
      </c>
      <c r="D9" s="233">
        <v>100815772.09</v>
      </c>
      <c r="E9" s="233">
        <v>0</v>
      </c>
      <c r="F9" s="141"/>
    </row>
    <row r="10" spans="1:6" s="214" customFormat="1" ht="11.25">
      <c r="A10" s="287" t="s">
        <v>341</v>
      </c>
      <c r="B10" s="50" t="s">
        <v>342</v>
      </c>
      <c r="C10" s="233">
        <v>13787916.74</v>
      </c>
      <c r="D10" s="233">
        <v>13787916.74</v>
      </c>
      <c r="E10" s="233">
        <v>0</v>
      </c>
      <c r="F10" s="141"/>
    </row>
    <row r="11" spans="1:6" s="214" customFormat="1" ht="11.25">
      <c r="A11" s="287" t="s">
        <v>343</v>
      </c>
      <c r="B11" s="50" t="s">
        <v>344</v>
      </c>
      <c r="C11" s="233">
        <v>2410719.64</v>
      </c>
      <c r="D11" s="233">
        <v>7927168.14</v>
      </c>
      <c r="E11" s="233">
        <v>5516448.5</v>
      </c>
      <c r="F11" s="141"/>
    </row>
    <row r="12" spans="1:6" s="214" customFormat="1" ht="11.25">
      <c r="A12" s="287" t="s">
        <v>345</v>
      </c>
      <c r="B12" s="50" t="s">
        <v>346</v>
      </c>
      <c r="C12" s="233">
        <v>2223391.5</v>
      </c>
      <c r="D12" s="233">
        <v>9331026.3</v>
      </c>
      <c r="E12" s="233">
        <v>7107634.8</v>
      </c>
      <c r="F12" s="141"/>
    </row>
    <row r="13" spans="1:6" s="214" customFormat="1" ht="11.25">
      <c r="A13" s="287" t="s">
        <v>347</v>
      </c>
      <c r="B13" s="50" t="s">
        <v>348</v>
      </c>
      <c r="C13" s="233">
        <v>3299516.22</v>
      </c>
      <c r="D13" s="233">
        <v>9629040.97</v>
      </c>
      <c r="E13" s="233">
        <v>6329524.75</v>
      </c>
      <c r="F13" s="141"/>
    </row>
    <row r="14" spans="1:6" s="214" customFormat="1" ht="11.25">
      <c r="A14" s="287" t="s">
        <v>349</v>
      </c>
      <c r="B14" s="50" t="s">
        <v>350</v>
      </c>
      <c r="C14" s="233">
        <v>43888798.93</v>
      </c>
      <c r="D14" s="233">
        <v>60412860.54</v>
      </c>
      <c r="E14" s="233">
        <v>16524061.61</v>
      </c>
      <c r="F14" s="141"/>
    </row>
    <row r="15" spans="1:6" s="214" customFormat="1" ht="11.25">
      <c r="A15" s="287" t="s">
        <v>351</v>
      </c>
      <c r="B15" s="50" t="s">
        <v>352</v>
      </c>
      <c r="C15" s="233">
        <v>3215872.87</v>
      </c>
      <c r="D15" s="233">
        <v>4542460.78</v>
      </c>
      <c r="E15" s="233">
        <v>1326587.91</v>
      </c>
      <c r="F15" s="141"/>
    </row>
    <row r="16" spans="1:6" ht="11.25">
      <c r="A16" s="180"/>
      <c r="B16" s="180" t="s">
        <v>84</v>
      </c>
      <c r="C16" s="146">
        <f>SUM(C8:C15)</f>
        <v>203907112.5</v>
      </c>
      <c r="D16" s="146">
        <f>SUM(D8:D15)</f>
        <v>244836370.07</v>
      </c>
      <c r="E16" s="146">
        <f>SUM(E8:E15)</f>
        <v>40929257.56999999</v>
      </c>
      <c r="F16" s="146"/>
    </row>
    <row r="17" spans="1:6" ht="11.25">
      <c r="A17" s="166"/>
      <c r="B17" s="166"/>
      <c r="C17" s="174"/>
      <c r="D17" s="174"/>
      <c r="E17" s="174"/>
      <c r="F17" s="166"/>
    </row>
    <row r="18" spans="1:6" ht="11.25">
      <c r="A18" s="166"/>
      <c r="B18" s="166"/>
      <c r="C18" s="174"/>
      <c r="D18" s="174"/>
      <c r="E18" s="174"/>
      <c r="F18" s="166"/>
    </row>
    <row r="19" spans="1:6" ht="11.25" customHeight="1">
      <c r="A19" s="10" t="s">
        <v>85</v>
      </c>
      <c r="B19" s="166"/>
      <c r="C19" s="54"/>
      <c r="D19" s="54"/>
      <c r="E19" s="54"/>
      <c r="F19" s="55" t="s">
        <v>79</v>
      </c>
    </row>
    <row r="20" spans="1:6" ht="12.75" customHeight="1">
      <c r="A20" s="46"/>
      <c r="B20" s="46"/>
      <c r="C20" s="22"/>
      <c r="F20" s="343"/>
    </row>
    <row r="21" spans="1:6" ht="15" customHeight="1">
      <c r="A21" s="337" t="s">
        <v>49</v>
      </c>
      <c r="B21" s="338" t="s">
        <v>50</v>
      </c>
      <c r="C21" s="304" t="s">
        <v>80</v>
      </c>
      <c r="D21" s="304" t="s">
        <v>81</v>
      </c>
      <c r="E21" s="304" t="s">
        <v>82</v>
      </c>
      <c r="F21" s="339" t="s">
        <v>83</v>
      </c>
    </row>
    <row r="22" spans="1:6" ht="11.25">
      <c r="A22" s="240">
        <v>124115111</v>
      </c>
      <c r="B22" s="50" t="s">
        <v>353</v>
      </c>
      <c r="C22" s="233">
        <v>1767174.27</v>
      </c>
      <c r="D22" s="233">
        <v>1770164.27</v>
      </c>
      <c r="E22" s="233">
        <v>2990</v>
      </c>
      <c r="F22" s="144"/>
    </row>
    <row r="23" spans="1:6" s="274" customFormat="1" ht="11.25">
      <c r="A23" s="240">
        <v>124125121</v>
      </c>
      <c r="B23" s="50" t="s">
        <v>354</v>
      </c>
      <c r="C23" s="233">
        <v>88127</v>
      </c>
      <c r="D23" s="233">
        <v>88127</v>
      </c>
      <c r="E23" s="233">
        <v>0</v>
      </c>
      <c r="F23" s="144"/>
    </row>
    <row r="24" spans="1:6" s="274" customFormat="1" ht="11.25">
      <c r="A24" s="240">
        <v>124135151</v>
      </c>
      <c r="B24" s="50" t="s">
        <v>355</v>
      </c>
      <c r="C24" s="233">
        <v>2546657.92</v>
      </c>
      <c r="D24" s="233">
        <v>2773959.92</v>
      </c>
      <c r="E24" s="233">
        <v>227302</v>
      </c>
      <c r="F24" s="144"/>
    </row>
    <row r="25" spans="1:6" s="274" customFormat="1" ht="11.25">
      <c r="A25" s="240">
        <v>124195191</v>
      </c>
      <c r="B25" s="50" t="s">
        <v>356</v>
      </c>
      <c r="C25" s="233">
        <v>611704.57</v>
      </c>
      <c r="D25" s="233">
        <v>611704.57</v>
      </c>
      <c r="E25" s="233">
        <v>0</v>
      </c>
      <c r="F25" s="144"/>
    </row>
    <row r="26" spans="1:6" s="274" customFormat="1" ht="11.25">
      <c r="A26" s="240">
        <v>124215211</v>
      </c>
      <c r="B26" s="50" t="s">
        <v>357</v>
      </c>
      <c r="C26" s="233">
        <v>322571.4</v>
      </c>
      <c r="D26" s="233">
        <v>334531.41</v>
      </c>
      <c r="E26" s="233">
        <v>11960.01</v>
      </c>
      <c r="F26" s="144"/>
    </row>
    <row r="27" spans="1:6" s="274" customFormat="1" ht="11.25">
      <c r="A27" s="240">
        <v>124235231</v>
      </c>
      <c r="B27" s="50" t="s">
        <v>358</v>
      </c>
      <c r="C27" s="233">
        <v>419037.58</v>
      </c>
      <c r="D27" s="233">
        <v>421836.58</v>
      </c>
      <c r="E27" s="233">
        <v>2799</v>
      </c>
      <c r="F27" s="144"/>
    </row>
    <row r="28" spans="1:6" s="274" customFormat="1" ht="11.25">
      <c r="A28" s="240">
        <v>124295291</v>
      </c>
      <c r="B28" s="50" t="s">
        <v>359</v>
      </c>
      <c r="C28" s="233">
        <v>340583.12</v>
      </c>
      <c r="D28" s="233">
        <v>340583.12</v>
      </c>
      <c r="E28" s="233">
        <v>0</v>
      </c>
      <c r="F28" s="144"/>
    </row>
    <row r="29" spans="1:6" s="274" customFormat="1" ht="11.25">
      <c r="A29" s="240">
        <v>124315311</v>
      </c>
      <c r="B29" s="50" t="s">
        <v>360</v>
      </c>
      <c r="C29" s="233">
        <v>138490.9</v>
      </c>
      <c r="D29" s="233">
        <v>138490.9</v>
      </c>
      <c r="E29" s="233">
        <v>0</v>
      </c>
      <c r="F29" s="144"/>
    </row>
    <row r="30" spans="1:6" s="274" customFormat="1" ht="11.25">
      <c r="A30" s="240">
        <v>124415411</v>
      </c>
      <c r="B30" s="50" t="s">
        <v>361</v>
      </c>
      <c r="C30" s="233">
        <v>15644716.58</v>
      </c>
      <c r="D30" s="233">
        <v>17895607.58</v>
      </c>
      <c r="E30" s="233">
        <v>2250891</v>
      </c>
      <c r="F30" s="144"/>
    </row>
    <row r="31" spans="1:6" s="274" customFormat="1" ht="11.25">
      <c r="A31" s="240">
        <v>124425421</v>
      </c>
      <c r="B31" s="50" t="s">
        <v>362</v>
      </c>
      <c r="C31" s="233">
        <v>1013437.12</v>
      </c>
      <c r="D31" s="233">
        <v>1013437.12</v>
      </c>
      <c r="E31" s="233">
        <v>0</v>
      </c>
      <c r="F31" s="144"/>
    </row>
    <row r="32" spans="1:6" s="274" customFormat="1" ht="11.25">
      <c r="A32" s="240">
        <v>124495491</v>
      </c>
      <c r="B32" s="50" t="s">
        <v>363</v>
      </c>
      <c r="C32" s="233">
        <v>618600.02</v>
      </c>
      <c r="D32" s="233">
        <v>711300.02</v>
      </c>
      <c r="E32" s="233">
        <v>92700</v>
      </c>
      <c r="F32" s="144"/>
    </row>
    <row r="33" spans="1:6" s="274" customFormat="1" ht="11.25">
      <c r="A33" s="240">
        <v>124505511</v>
      </c>
      <c r="B33" s="50" t="s">
        <v>364</v>
      </c>
      <c r="C33" s="233">
        <v>232501.7</v>
      </c>
      <c r="D33" s="233">
        <v>232501.7</v>
      </c>
      <c r="E33" s="233">
        <v>0</v>
      </c>
      <c r="F33" s="144"/>
    </row>
    <row r="34" spans="1:6" s="274" customFormat="1" ht="11.25">
      <c r="A34" s="240">
        <v>124615611</v>
      </c>
      <c r="B34" s="50" t="s">
        <v>365</v>
      </c>
      <c r="C34" s="233">
        <v>1487.7</v>
      </c>
      <c r="D34" s="233">
        <v>1487.7</v>
      </c>
      <c r="E34" s="233">
        <v>0</v>
      </c>
      <c r="F34" s="144"/>
    </row>
    <row r="35" spans="1:6" s="274" customFormat="1" ht="11.25">
      <c r="A35" s="240">
        <v>124635631</v>
      </c>
      <c r="B35" s="50" t="s">
        <v>366</v>
      </c>
      <c r="C35" s="233">
        <v>4004276.09</v>
      </c>
      <c r="D35" s="233">
        <v>4004276.09</v>
      </c>
      <c r="E35" s="233">
        <v>0</v>
      </c>
      <c r="F35" s="144"/>
    </row>
    <row r="36" spans="1:6" s="274" customFormat="1" ht="11.25">
      <c r="A36" s="240">
        <v>124645641</v>
      </c>
      <c r="B36" s="50" t="s">
        <v>367</v>
      </c>
      <c r="C36" s="233">
        <v>810654.01</v>
      </c>
      <c r="D36" s="233">
        <v>810654.01</v>
      </c>
      <c r="E36" s="233">
        <v>0</v>
      </c>
      <c r="F36" s="144"/>
    </row>
    <row r="37" spans="1:6" s="274" customFormat="1" ht="11.25">
      <c r="A37" s="240">
        <v>124655651</v>
      </c>
      <c r="B37" s="50" t="s">
        <v>368</v>
      </c>
      <c r="C37" s="233">
        <v>1490644.96</v>
      </c>
      <c r="D37" s="233">
        <v>1490644.96</v>
      </c>
      <c r="E37" s="233">
        <v>0</v>
      </c>
      <c r="F37" s="144"/>
    </row>
    <row r="38" spans="1:6" s="274" customFormat="1" ht="11.25">
      <c r="A38" s="240">
        <v>124665663</v>
      </c>
      <c r="B38" s="50" t="s">
        <v>369</v>
      </c>
      <c r="C38" s="233">
        <v>57294.75</v>
      </c>
      <c r="D38" s="233">
        <v>57294.75</v>
      </c>
      <c r="E38" s="233">
        <v>0</v>
      </c>
      <c r="F38" s="144"/>
    </row>
    <row r="39" spans="1:6" s="274" customFormat="1" ht="11.25">
      <c r="A39" s="240">
        <v>124675671</v>
      </c>
      <c r="B39" s="50" t="s">
        <v>370</v>
      </c>
      <c r="C39" s="233">
        <v>329002.35</v>
      </c>
      <c r="D39" s="233">
        <v>329002.35</v>
      </c>
      <c r="E39" s="233">
        <v>0</v>
      </c>
      <c r="F39" s="144"/>
    </row>
    <row r="40" spans="1:6" s="274" customFormat="1" ht="11.25">
      <c r="A40" s="240">
        <v>124695691</v>
      </c>
      <c r="B40" s="50" t="s">
        <v>371</v>
      </c>
      <c r="C40" s="233">
        <v>76379.01</v>
      </c>
      <c r="D40" s="233">
        <v>143142.99</v>
      </c>
      <c r="E40" s="233">
        <v>66763.98</v>
      </c>
      <c r="F40" s="144"/>
    </row>
    <row r="41" spans="1:6" s="274" customFormat="1" ht="11.25">
      <c r="A41" s="240">
        <v>124715133</v>
      </c>
      <c r="B41" s="50" t="s">
        <v>372</v>
      </c>
      <c r="C41" s="233">
        <v>35000</v>
      </c>
      <c r="D41" s="233">
        <v>35000</v>
      </c>
      <c r="E41" s="233">
        <v>0</v>
      </c>
      <c r="F41" s="144"/>
    </row>
    <row r="42" spans="1:6" ht="11.25">
      <c r="A42" s="180"/>
      <c r="B42" s="180" t="s">
        <v>84</v>
      </c>
      <c r="C42" s="146">
        <f>SUM(C22:C41)</f>
        <v>30548341.050000004</v>
      </c>
      <c r="D42" s="146">
        <f>SUM(D22:D41)</f>
        <v>33203747.04</v>
      </c>
      <c r="E42" s="146">
        <f>SUM(E22:E41)</f>
        <v>2655405.9899999998</v>
      </c>
      <c r="F42" s="146"/>
    </row>
    <row r="43" spans="1:6" s="19" customFormat="1" ht="11.25">
      <c r="A43" s="165"/>
      <c r="B43" s="165"/>
      <c r="C43" s="28"/>
      <c r="D43" s="28"/>
      <c r="E43" s="28"/>
      <c r="F43" s="28"/>
    </row>
    <row r="44" spans="1:6" s="19" customFormat="1" ht="11.25">
      <c r="A44" s="165"/>
      <c r="B44" s="165"/>
      <c r="C44" s="28"/>
      <c r="D44" s="28"/>
      <c r="E44" s="28"/>
      <c r="F44" s="28"/>
    </row>
    <row r="45" spans="1:6" s="19" customFormat="1" ht="11.25" customHeight="1">
      <c r="A45" s="10" t="s">
        <v>273</v>
      </c>
      <c r="B45" s="10"/>
      <c r="C45" s="54"/>
      <c r="D45" s="54"/>
      <c r="E45" s="54"/>
      <c r="F45" s="55" t="s">
        <v>79</v>
      </c>
    </row>
    <row r="46" spans="1:6" s="19" customFormat="1" ht="11.25">
      <c r="A46" s="46"/>
      <c r="B46" s="46"/>
      <c r="C46" s="22"/>
      <c r="D46" s="9"/>
      <c r="E46" s="9"/>
      <c r="F46" s="343"/>
    </row>
    <row r="47" spans="1:6" s="19" customFormat="1" ht="15" customHeight="1">
      <c r="A47" s="15" t="s">
        <v>49</v>
      </c>
      <c r="B47" s="16" t="s">
        <v>50</v>
      </c>
      <c r="C47" s="59" t="s">
        <v>80</v>
      </c>
      <c r="D47" s="59" t="s">
        <v>81</v>
      </c>
      <c r="E47" s="59" t="s">
        <v>82</v>
      </c>
      <c r="F47" s="339" t="s">
        <v>83</v>
      </c>
    </row>
    <row r="48" spans="1:6" s="19" customFormat="1" ht="11.25">
      <c r="A48" s="167"/>
      <c r="B48" s="144"/>
      <c r="C48" s="141"/>
      <c r="D48" s="142"/>
      <c r="E48" s="142"/>
      <c r="F48" s="144"/>
    </row>
    <row r="49" spans="1:6" s="19" customFormat="1" ht="11.25">
      <c r="A49" s="167"/>
      <c r="B49" s="144"/>
      <c r="C49" s="141"/>
      <c r="D49" s="142"/>
      <c r="E49" s="142"/>
      <c r="F49" s="144"/>
    </row>
    <row r="50" spans="1:6" s="19" customFormat="1" ht="11.25">
      <c r="A50" s="180"/>
      <c r="B50" s="180" t="s">
        <v>84</v>
      </c>
      <c r="C50" s="146">
        <f>SUM(C48:C49)</f>
        <v>0</v>
      </c>
      <c r="D50" s="146">
        <f>SUM(D48:D49)</f>
        <v>0</v>
      </c>
      <c r="E50" s="146">
        <f>SUM(E48:E49)</f>
        <v>0</v>
      </c>
      <c r="F50" s="146"/>
    </row>
    <row r="51" spans="1:6" s="19" customFormat="1" ht="11.25">
      <c r="A51" s="61"/>
      <c r="B51" s="61"/>
      <c r="C51" s="62"/>
      <c r="D51" s="62"/>
      <c r="E51" s="62"/>
      <c r="F51" s="28"/>
    </row>
    <row r="52" spans="1:6" s="19" customFormat="1" ht="11.25">
      <c r="A52" s="343"/>
      <c r="B52" s="343"/>
      <c r="C52" s="9"/>
      <c r="D52" s="9"/>
      <c r="E52" s="9"/>
      <c r="F52" s="343"/>
    </row>
    <row r="53" spans="1:6" s="19" customFormat="1" ht="11.25">
      <c r="A53" s="10" t="s">
        <v>274</v>
      </c>
      <c r="B53" s="10"/>
      <c r="C53" s="54"/>
      <c r="D53" s="54"/>
      <c r="E53" s="54"/>
      <c r="F53" s="55" t="s">
        <v>79</v>
      </c>
    </row>
    <row r="54" spans="1:6" ht="11.25">
      <c r="A54" s="46"/>
      <c r="B54" s="46"/>
      <c r="C54" s="22"/>
      <c r="F54" s="343"/>
    </row>
    <row r="55" spans="1:6" ht="11.25">
      <c r="A55" s="15" t="s">
        <v>49</v>
      </c>
      <c r="B55" s="16" t="s">
        <v>50</v>
      </c>
      <c r="C55" s="59" t="s">
        <v>80</v>
      </c>
      <c r="D55" s="59" t="s">
        <v>81</v>
      </c>
      <c r="E55" s="59" t="s">
        <v>82</v>
      </c>
      <c r="F55" s="339" t="s">
        <v>83</v>
      </c>
    </row>
    <row r="56" spans="1:8" ht="11.25">
      <c r="A56" s="167"/>
      <c r="B56" s="144"/>
      <c r="C56" s="141"/>
      <c r="D56" s="142"/>
      <c r="E56" s="142"/>
      <c r="F56" s="144"/>
      <c r="H56" s="9"/>
    </row>
    <row r="57" spans="1:8" ht="11.25">
      <c r="A57" s="167"/>
      <c r="B57" s="144"/>
      <c r="C57" s="141"/>
      <c r="D57" s="142"/>
      <c r="E57" s="142"/>
      <c r="F57" s="144"/>
      <c r="H57" s="9"/>
    </row>
    <row r="58" spans="1:8" ht="11.25">
      <c r="A58" s="180"/>
      <c r="B58" s="180" t="s">
        <v>84</v>
      </c>
      <c r="C58" s="146">
        <f>SUM(C56:C57)</f>
        <v>0</v>
      </c>
      <c r="D58" s="146">
        <f>SUM(D56:D57)</f>
        <v>0</v>
      </c>
      <c r="E58" s="146">
        <f>SUM(E56:E57)</f>
        <v>0</v>
      </c>
      <c r="F58" s="146"/>
      <c r="H58" s="9"/>
    </row>
    <row r="59" spans="1:8" ht="11.25">
      <c r="A59" s="343"/>
      <c r="B59" s="343"/>
      <c r="F59" s="343"/>
      <c r="H59" s="9"/>
    </row>
    <row r="60" spans="1:6" ht="11.25">
      <c r="A60" s="343"/>
      <c r="B60" s="343"/>
      <c r="F60" s="343"/>
    </row>
    <row r="61" spans="1:6" ht="11.25">
      <c r="A61" s="10" t="s">
        <v>275</v>
      </c>
      <c r="B61" s="10"/>
      <c r="C61" s="54"/>
      <c r="D61" s="54"/>
      <c r="E61" s="54"/>
      <c r="F61" s="55" t="s">
        <v>79</v>
      </c>
    </row>
    <row r="62" spans="1:6" ht="11.25">
      <c r="A62" s="46"/>
      <c r="B62" s="46"/>
      <c r="C62" s="22"/>
      <c r="F62" s="343"/>
    </row>
    <row r="63" spans="1:6" ht="11.25">
      <c r="A63" s="337" t="s">
        <v>49</v>
      </c>
      <c r="B63" s="338" t="s">
        <v>50</v>
      </c>
      <c r="C63" s="304" t="s">
        <v>80</v>
      </c>
      <c r="D63" s="304" t="s">
        <v>81</v>
      </c>
      <c r="E63" s="304" t="s">
        <v>82</v>
      </c>
      <c r="F63" s="339" t="s">
        <v>83</v>
      </c>
    </row>
    <row r="64" spans="1:6" ht="11.25">
      <c r="A64" s="50">
        <v>126305111</v>
      </c>
      <c r="B64" s="50" t="s">
        <v>353</v>
      </c>
      <c r="C64" s="233">
        <v>-585915.39</v>
      </c>
      <c r="D64" s="233">
        <v>-585915.39</v>
      </c>
      <c r="E64" s="233">
        <v>0</v>
      </c>
      <c r="F64" s="144"/>
    </row>
    <row r="65" spans="1:6" ht="11.25">
      <c r="A65" s="50">
        <v>126305151</v>
      </c>
      <c r="B65" s="50" t="s">
        <v>355</v>
      </c>
      <c r="C65" s="233">
        <v>-132655.38</v>
      </c>
      <c r="D65" s="233">
        <v>-132655.38</v>
      </c>
      <c r="E65" s="233">
        <v>0</v>
      </c>
      <c r="F65" s="144"/>
    </row>
    <row r="66" spans="1:6" ht="11.25">
      <c r="A66" s="50">
        <v>126305191</v>
      </c>
      <c r="B66" s="50" t="s">
        <v>356</v>
      </c>
      <c r="C66" s="233">
        <v>-8061.13</v>
      </c>
      <c r="D66" s="233">
        <v>-8061.13</v>
      </c>
      <c r="E66" s="233">
        <v>0</v>
      </c>
      <c r="F66" s="144"/>
    </row>
    <row r="67" spans="1:6" ht="11.25">
      <c r="A67" s="50">
        <v>126305211</v>
      </c>
      <c r="B67" s="50" t="s">
        <v>357</v>
      </c>
      <c r="C67" s="233">
        <v>-4772.82</v>
      </c>
      <c r="D67" s="233">
        <v>-4772.82</v>
      </c>
      <c r="E67" s="233">
        <v>0</v>
      </c>
      <c r="F67" s="144"/>
    </row>
    <row r="68" spans="1:6" ht="11.25">
      <c r="A68" s="50">
        <v>126305231</v>
      </c>
      <c r="B68" s="50" t="s">
        <v>358</v>
      </c>
      <c r="C68" s="233">
        <v>-25531.74</v>
      </c>
      <c r="D68" s="233">
        <v>-25531.74</v>
      </c>
      <c r="E68" s="233">
        <v>0</v>
      </c>
      <c r="F68" s="144"/>
    </row>
    <row r="69" spans="1:6" s="274" customFormat="1" ht="11.25">
      <c r="A69" s="50">
        <v>126305291</v>
      </c>
      <c r="B69" s="50" t="s">
        <v>359</v>
      </c>
      <c r="C69" s="233">
        <v>-97792</v>
      </c>
      <c r="D69" s="233">
        <v>-97792</v>
      </c>
      <c r="E69" s="233">
        <v>0</v>
      </c>
      <c r="F69" s="144"/>
    </row>
    <row r="70" spans="1:6" s="274" customFormat="1" ht="11.25">
      <c r="A70" s="50">
        <v>126305311</v>
      </c>
      <c r="B70" s="50" t="s">
        <v>360</v>
      </c>
      <c r="C70" s="233">
        <v>-1233.38</v>
      </c>
      <c r="D70" s="233">
        <v>-1233.38</v>
      </c>
      <c r="E70" s="233">
        <v>0</v>
      </c>
      <c r="F70" s="144"/>
    </row>
    <row r="71" spans="1:6" s="274" customFormat="1" ht="11.25">
      <c r="A71" s="50">
        <v>126305411</v>
      </c>
      <c r="B71" s="50" t="s">
        <v>361</v>
      </c>
      <c r="C71" s="233">
        <v>-2245293.15</v>
      </c>
      <c r="D71" s="233">
        <v>-2245293.15</v>
      </c>
      <c r="E71" s="233">
        <v>0</v>
      </c>
      <c r="F71" s="144"/>
    </row>
    <row r="72" spans="1:6" s="274" customFormat="1" ht="11.25">
      <c r="A72" s="50">
        <v>126305421</v>
      </c>
      <c r="B72" s="50" t="s">
        <v>362</v>
      </c>
      <c r="C72" s="233">
        <v>-14605.85</v>
      </c>
      <c r="D72" s="233">
        <v>-14605.85</v>
      </c>
      <c r="E72" s="233">
        <v>0</v>
      </c>
      <c r="F72" s="144"/>
    </row>
    <row r="73" spans="1:6" s="274" customFormat="1" ht="11.25">
      <c r="A73" s="50">
        <v>126305491</v>
      </c>
      <c r="B73" s="50" t="s">
        <v>363</v>
      </c>
      <c r="C73" s="233">
        <v>-127612.52</v>
      </c>
      <c r="D73" s="233">
        <v>-127612.52</v>
      </c>
      <c r="E73" s="233">
        <v>0</v>
      </c>
      <c r="F73" s="144"/>
    </row>
    <row r="74" spans="1:6" s="274" customFormat="1" ht="11.25">
      <c r="A74" s="50">
        <v>126305511</v>
      </c>
      <c r="B74" s="50" t="s">
        <v>364</v>
      </c>
      <c r="C74" s="233">
        <v>-8989.71</v>
      </c>
      <c r="D74" s="233">
        <v>-8989.71</v>
      </c>
      <c r="E74" s="233">
        <v>0</v>
      </c>
      <c r="F74" s="144"/>
    </row>
    <row r="75" spans="1:6" s="274" customFormat="1" ht="11.25">
      <c r="A75" s="50">
        <v>126305611</v>
      </c>
      <c r="B75" s="50" t="s">
        <v>365</v>
      </c>
      <c r="C75" s="50">
        <v>-402.92</v>
      </c>
      <c r="D75" s="50">
        <v>-402.92</v>
      </c>
      <c r="E75" s="233">
        <v>0</v>
      </c>
      <c r="F75" s="144"/>
    </row>
    <row r="76" spans="1:6" s="274" customFormat="1" ht="11.25">
      <c r="A76" s="50">
        <v>126305631</v>
      </c>
      <c r="B76" s="50" t="s">
        <v>366</v>
      </c>
      <c r="C76" s="233">
        <v>-190060.2</v>
      </c>
      <c r="D76" s="233">
        <v>-190060.2</v>
      </c>
      <c r="E76" s="233">
        <v>0</v>
      </c>
      <c r="F76" s="144"/>
    </row>
    <row r="77" spans="1:6" s="274" customFormat="1" ht="11.25">
      <c r="A77" s="50">
        <v>126305641</v>
      </c>
      <c r="B77" s="50" t="s">
        <v>367</v>
      </c>
      <c r="C77" s="233">
        <v>-743040.08</v>
      </c>
      <c r="D77" s="233">
        <v>-743040.08</v>
      </c>
      <c r="E77" s="233">
        <v>0</v>
      </c>
      <c r="F77" s="144"/>
    </row>
    <row r="78" spans="1:6" s="274" customFormat="1" ht="11.25">
      <c r="A78" s="50">
        <v>126305651</v>
      </c>
      <c r="B78" s="50" t="s">
        <v>368</v>
      </c>
      <c r="C78" s="233">
        <v>-108825.26</v>
      </c>
      <c r="D78" s="233">
        <v>-108825.26</v>
      </c>
      <c r="E78" s="233">
        <v>0</v>
      </c>
      <c r="F78" s="144"/>
    </row>
    <row r="79" spans="1:6" s="274" customFormat="1" ht="11.25">
      <c r="A79" s="50">
        <v>126305663</v>
      </c>
      <c r="B79" s="50" t="s">
        <v>369</v>
      </c>
      <c r="C79" s="233">
        <v>-4319.1</v>
      </c>
      <c r="D79" s="233">
        <v>-4319.1</v>
      </c>
      <c r="E79" s="233">
        <v>0</v>
      </c>
      <c r="F79" s="144"/>
    </row>
    <row r="80" spans="1:6" s="274" customFormat="1" ht="11.25">
      <c r="A80" s="50">
        <v>126305671</v>
      </c>
      <c r="B80" s="50" t="s">
        <v>370</v>
      </c>
      <c r="C80" s="233">
        <v>-48905.66</v>
      </c>
      <c r="D80" s="233">
        <v>-48905.66</v>
      </c>
      <c r="E80" s="233">
        <v>0</v>
      </c>
      <c r="F80" s="144"/>
    </row>
    <row r="81" spans="1:6" s="274" customFormat="1" ht="11.25">
      <c r="A81" s="50">
        <v>126305691</v>
      </c>
      <c r="B81" s="50" t="s">
        <v>371</v>
      </c>
      <c r="C81" s="233">
        <v>-5820.01</v>
      </c>
      <c r="D81" s="233">
        <v>-5820.01</v>
      </c>
      <c r="E81" s="233">
        <v>0</v>
      </c>
      <c r="F81" s="144"/>
    </row>
    <row r="82" spans="1:6" s="274" customFormat="1" ht="11.25">
      <c r="A82" s="180"/>
      <c r="B82" s="180" t="s">
        <v>84</v>
      </c>
      <c r="C82" s="146">
        <f>SUM(C64:C81)</f>
        <v>-4353836.3</v>
      </c>
      <c r="D82" s="146">
        <f>SUM(D64:D81)</f>
        <v>-4353836.3</v>
      </c>
      <c r="E82" s="146">
        <f>SUM(E64:E81)</f>
        <v>0</v>
      </c>
      <c r="F82" s="146"/>
    </row>
    <row r="83" spans="1:6" s="274" customFormat="1" ht="11.25">
      <c r="A83" s="343"/>
      <c r="B83" s="343"/>
      <c r="C83" s="9"/>
      <c r="D83" s="9"/>
      <c r="E83" s="9"/>
      <c r="F83" s="343"/>
    </row>
    <row r="84" spans="1:6" s="274" customFormat="1" ht="11.25">
      <c r="A84" s="343"/>
      <c r="B84" s="343"/>
      <c r="C84" s="9"/>
      <c r="D84" s="9"/>
      <c r="E84" s="9"/>
      <c r="F84" s="343"/>
    </row>
    <row r="85" spans="1:6" s="274" customFormat="1" ht="11.25">
      <c r="A85" s="10" t="s">
        <v>276</v>
      </c>
      <c r="B85" s="10"/>
      <c r="C85" s="54"/>
      <c r="D85" s="54"/>
      <c r="E85" s="54"/>
      <c r="F85" s="55" t="s">
        <v>79</v>
      </c>
    </row>
    <row r="86" spans="1:6" ht="11.25">
      <c r="A86" s="46"/>
      <c r="B86" s="46"/>
      <c r="C86" s="22"/>
      <c r="F86" s="343"/>
    </row>
    <row r="87" spans="1:6" ht="11.25">
      <c r="A87" s="15" t="s">
        <v>49</v>
      </c>
      <c r="B87" s="16" t="s">
        <v>50</v>
      </c>
      <c r="C87" s="59" t="s">
        <v>80</v>
      </c>
      <c r="D87" s="59" t="s">
        <v>81</v>
      </c>
      <c r="E87" s="59" t="s">
        <v>82</v>
      </c>
      <c r="F87" s="339" t="s">
        <v>83</v>
      </c>
    </row>
    <row r="88" spans="1:6" ht="11.25">
      <c r="A88" s="167"/>
      <c r="B88" s="144"/>
      <c r="C88" s="141"/>
      <c r="D88" s="142"/>
      <c r="E88" s="142"/>
      <c r="F88" s="144"/>
    </row>
    <row r="89" spans="1:6" ht="11.25">
      <c r="A89" s="167"/>
      <c r="B89" s="144"/>
      <c r="C89" s="141"/>
      <c r="D89" s="142"/>
      <c r="E89" s="142"/>
      <c r="F89" s="144"/>
    </row>
    <row r="90" spans="1:6" ht="11.25">
      <c r="A90" s="180"/>
      <c r="B90" s="180" t="s">
        <v>84</v>
      </c>
      <c r="C90" s="146">
        <f>SUM(C88:C89)</f>
        <v>0</v>
      </c>
      <c r="D90" s="146">
        <f>SUM(D88:D89)</f>
        <v>0</v>
      </c>
      <c r="E90" s="146">
        <f>SUM(E88:E89)</f>
        <v>0</v>
      </c>
      <c r="F90" s="146"/>
    </row>
  </sheetData>
  <sheetProtection/>
  <dataValidations count="6">
    <dataValidation allowBlank="1" showInputMessage="1" showErrorMessage="1" prompt="Criterio para la aplicación de depreciación: anual, mensual, trimestral, etc." sqref="F7 F21 F47 F55 F63 F87"/>
    <dataValidation allowBlank="1" showInputMessage="1" showErrorMessage="1" prompt="Diferencia entre el saldo final y el inicial presentados." sqref="E7 E21 E47 E55 E63 E87"/>
    <dataValidation allowBlank="1" showInputMessage="1" showErrorMessage="1" prompt="Saldo al 31 de diciembre del año anterior a la cuenta pública que se presenta." sqref="C7 C21 C47 C55 C63 C87"/>
    <dataValidation allowBlank="1" showInputMessage="1" showErrorMessage="1" prompt="Corresponde al número de la cuenta de acuerdo al Plan de Cuentas emitido por el CONAC (DOF 22/11/2010)." sqref="A7 A21 A47 A55 A63 A87"/>
    <dataValidation allowBlank="1" showInputMessage="1" showErrorMessage="1" prompt="Corresponde al nombre o descripción de la cuenta de acuerdo al Plan de Cuentas emitido por el CONAC." sqref="B7 B21 B47 B55 B63 B87"/>
    <dataValidation allowBlank="1" showInputMessage="1" showErrorMessage="1" prompt="Importe final del periodo que corresponde la cuenta pública presentada (mensual:  enero, febrero, marzo, etc.; trimestral: 1er, 2do, 3ro. o 4to.)." sqref="D7 D21 D47 D55 D63 D87"/>
  </dataValidations>
  <printOptions/>
  <pageMargins left="0.7" right="0.7" top="0.75" bottom="0.75" header="0.3" footer="0.3"/>
  <pageSetup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2012-12-11T20:36:24Z</dcterms:created>
  <dcterms:modified xsi:type="dcterms:W3CDTF">2015-10-06T17:44:05Z</dcterms:modified>
  <cp:category/>
  <cp:version/>
  <cp:contentType/>
  <cp:contentStatus/>
</cp:coreProperties>
</file>