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995" tabRatio="841" firstSheet="21" activeTab="24"/>
  </bookViews>
  <sheets>
    <sheet name="Notas a los Edos Financieros" sheetId="1" r:id="rId1"/>
    <sheet name="Hoja1" sheetId="2" state="hidden" r:id="rId2"/>
    <sheet name="ESF-01" sheetId="3" r:id="rId3"/>
    <sheet name="ESF-02 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 " sheetId="13" r:id="rId13"/>
    <sheet name="ESF-13" sheetId="14" r:id="rId14"/>
    <sheet name="ESF-14" sheetId="15" r:id="rId15"/>
    <sheet name="ESF-15" sheetId="16" r:id="rId16"/>
    <sheet name="ERA-01" sheetId="17" r:id="rId17"/>
    <sheet name="ERA-02" sheetId="18" r:id="rId18"/>
    <sheet name="ERA-03 " sheetId="19" r:id="rId19"/>
    <sheet name="VHP-01" sheetId="20" r:id="rId20"/>
    <sheet name="VHP-02" sheetId="21" r:id="rId21"/>
    <sheet name="EFE-01  " sheetId="22" r:id="rId22"/>
    <sheet name="EFE-02" sheetId="23" r:id="rId23"/>
    <sheet name="Conciliacion_Ig" sheetId="24" r:id="rId24"/>
    <sheet name="Conciliacion_Eg" sheetId="25" r:id="rId25"/>
    <sheet name="Memoria" sheetId="26" r:id="rId26"/>
  </sheets>
  <definedNames>
    <definedName name="_xlnm.Print_Area" localSheetId="21">'EFE-01  '!$A$1:$E$78</definedName>
    <definedName name="_xlnm.Print_Area" localSheetId="22">'EFE-02'!$A$1:$D$25</definedName>
    <definedName name="_xlnm.Print_Area" localSheetId="16">'ERA-01'!$A$1:$D$75</definedName>
    <definedName name="_xlnm.Print_Area" localSheetId="17">'ERA-02'!$A$1:$E$14</definedName>
    <definedName name="_xlnm.Print_Area" localSheetId="18">'ERA-03 '!$A$1:$E$45</definedName>
    <definedName name="_xlnm.Print_Area" localSheetId="2">'ESF-01'!$A$1:$E$79</definedName>
    <definedName name="_xlnm.Print_Area" localSheetId="3">'ESF-02 '!$A$1:$F$26</definedName>
    <definedName name="_xlnm.Print_Area" localSheetId="4">'ESF-03'!$A$1:$I$76</definedName>
    <definedName name="_xlnm.Print_Area" localSheetId="6">'ESF-06 '!$A$1:$G$12</definedName>
    <definedName name="_xlnm.Print_Area" localSheetId="7">'ESF-07'!$A$1:$E$12</definedName>
    <definedName name="_xlnm.Print_Area" localSheetId="8">'ESF-08'!$A$1:$F$54</definedName>
    <definedName name="_xlnm.Print_Area" localSheetId="9">'ESF-09'!$A$1:$F$35</definedName>
    <definedName name="_xlnm.Print_Area" localSheetId="10">'ESF-10'!$A$1:$H$8</definedName>
    <definedName name="_xlnm.Print_Area" localSheetId="11">'ESF-11'!$A$1:$D$13</definedName>
    <definedName name="_xlnm.Print_Area" localSheetId="12">'ESF-12 '!$A$1:$H$46</definedName>
    <definedName name="_xlnm.Print_Area" localSheetId="13">'ESF-13'!$A$1:$E$20</definedName>
    <definedName name="_xlnm.Print_Area" localSheetId="14">'ESF-14'!$A$1:$E$12</definedName>
    <definedName name="_xlnm.Print_Area" localSheetId="15">'ESF-15'!$A$1:$AA$17</definedName>
    <definedName name="_xlnm.Print_Area" localSheetId="25">'Memoria'!$A$1:$E$39</definedName>
    <definedName name="_xlnm.Print_Area" localSheetId="0">'Notas a los Edos Financieros'!$A$1:$B$38</definedName>
    <definedName name="_xlnm.Print_Area" localSheetId="19">'VHP-01'!$A$1:$G$16</definedName>
    <definedName name="_xlnm.Print_Area" localSheetId="20">'VHP-02'!$A$1:$F$25</definedName>
    <definedName name="_xlnm.Print_Titles" localSheetId="21">'EFE-01  '!$1:$7</definedName>
    <definedName name="_xlnm.Print_Titles" localSheetId="16">'ERA-01'!$1:$7</definedName>
    <definedName name="_xlnm.Print_Titles" localSheetId="18">'ERA-03 '!$1:$7</definedName>
    <definedName name="_xlnm.Print_Titles" localSheetId="0">'Notas a los Edos Financieros'!$1:$7</definedName>
  </definedNames>
  <calcPr fullCalcOnLoad="1"/>
</workbook>
</file>

<file path=xl/sharedStrings.xml><?xml version="1.0" encoding="utf-8"?>
<sst xmlns="http://schemas.openxmlformats.org/spreadsheetml/2006/main" count="1162" uniqueCount="706">
  <si>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</si>
  <si>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</si>
  <si>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</si>
  <si>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</si>
  <si>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</si>
  <si>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</si>
  <si>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</si>
  <si>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</si>
  <si>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</si>
  <si>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</si>
  <si>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</si>
  <si>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</si>
  <si>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</si>
  <si>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</si>
  <si>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</si>
  <si>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</si>
  <si>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</si>
  <si>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</si>
  <si>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</si>
  <si>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</si>
  <si>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</si>
  <si>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</si>
  <si>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</si>
  <si>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</si>
  <si>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</si>
  <si>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</si>
  <si>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</si>
  <si>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</si>
  <si>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</si>
  <si>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</si>
  <si>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</si>
  <si>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</si>
  <si>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</si>
  <si>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</si>
  <si>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</si>
  <si>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</si>
  <si>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</si>
  <si>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</si>
  <si>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</si>
  <si>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</si>
  <si>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</si>
  <si>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</si>
  <si>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</si>
  <si>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</si>
  <si>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</si>
  <si>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</si>
  <si>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</si>
  <si>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</si>
  <si>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</si>
  <si>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</si>
  <si>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</si>
  <si>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</si>
  <si>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</si>
  <si>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</si>
  <si>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</si>
  <si>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</si>
  <si>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</si>
  <si>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</si>
  <si>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</si>
  <si>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</si>
  <si>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</si>
  <si>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</si>
  <si>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</si>
  <si>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</si>
  <si>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</si>
  <si>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</si>
  <si>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</si>
  <si>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</si>
  <si>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</si>
  <si>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</si>
  <si>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</si>
  <si>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</si>
  <si>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</si>
  <si>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</si>
  <si>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</si>
  <si>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</si>
  <si>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</si>
  <si>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</si>
  <si>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</si>
  <si>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</si>
  <si>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</si>
  <si>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</si>
  <si>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</si>
  <si>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</si>
  <si>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</si>
  <si>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</si>
  <si>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</si>
  <si>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</si>
  <si>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</si>
  <si>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</si>
  <si>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</si>
  <si>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</si>
  <si>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</si>
  <si>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</si>
  <si>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</si>
  <si>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</si>
  <si>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</si>
  <si>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DE GESTION ADMINISTRATIVA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</si>
  <si>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</si>
  <si>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</si>
  <si>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</si>
  <si>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</si>
  <si>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</si>
  <si>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</si>
  <si>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</si>
  <si>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</si>
  <si>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</si>
  <si>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</si>
  <si>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</si>
  <si>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</si>
  <si>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</si>
  <si>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</si>
  <si>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</si>
  <si>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</si>
  <si>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</si>
  <si>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</si>
  <si>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</si>
  <si>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</si>
  <si>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</si>
  <si>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C05</t>
  </si>
  <si>
    <t>TOTAL CREDITOS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</si>
  <si>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</si>
  <si>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</si>
  <si>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</si>
  <si>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</si>
  <si>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</si>
  <si>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</si>
  <si>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</si>
  <si>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</si>
  <si>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 xml:space="preserve">Total 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</si>
  <si>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</si>
  <si>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</si>
  <si>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</si>
  <si>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</si>
  <si>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</si>
  <si>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</si>
  <si>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</si>
  <si>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</si>
  <si>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</si>
  <si>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</si>
  <si>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</si>
  <si>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</si>
  <si>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</si>
  <si>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</si>
  <si>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</si>
  <si>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</si>
  <si>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</si>
  <si>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</si>
  <si>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</si>
  <si>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</si>
  <si>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</si>
  <si>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</si>
  <si>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</si>
  <si>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</si>
  <si>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</si>
  <si>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</si>
  <si>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</si>
  <si>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</si>
  <si>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</si>
  <si>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</si>
  <si>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</si>
  <si>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</si>
  <si>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</si>
  <si>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</si>
  <si>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</si>
  <si>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</si>
  <si>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</si>
  <si>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</si>
  <si>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</si>
  <si>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</si>
  <si>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</si>
  <si>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</si>
  <si>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</si>
  <si>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</si>
  <si>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</si>
  <si>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</si>
  <si>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</si>
  <si>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Dispuesto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</si>
  <si>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</si>
  <si>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</si>
  <si>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</si>
  <si>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</si>
  <si>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</si>
  <si>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</si>
  <si>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</si>
  <si>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</si>
  <si>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</si>
  <si>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</si>
  <si>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</si>
  <si>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4100  Y  4200    INGRESOS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</si>
  <si>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</si>
  <si>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</si>
  <si>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</si>
  <si>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</si>
  <si>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</si>
  <si>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</si>
  <si>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</si>
  <si>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</si>
  <si>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</si>
  <si>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</si>
  <si>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</si>
  <si>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</si>
  <si>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</si>
  <si>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</si>
  <si>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</si>
  <si>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</si>
  <si>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</si>
  <si>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1210, 1230, 1240 Y 1250  INVERSIONES, ADQ. BIENES MUEBLES, INMUEBLES E INTANGIBLES</t>
  </si>
  <si>
    <t>NOTAS</t>
  </si>
  <si>
    <t>DESCRIPCIÓN</t>
  </si>
  <si>
    <t>99by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</si>
  <si>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</si>
  <si>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</si>
  <si>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</si>
  <si>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</si>
  <si>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</si>
  <si>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</si>
  <si>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</si>
  <si>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</si>
  <si>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</si>
  <si>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</si>
  <si>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</si>
  <si>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</si>
  <si>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</si>
  <si>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</si>
  <si>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</si>
  <si>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</si>
  <si>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</si>
  <si>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</si>
  <si>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</si>
  <si>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</si>
  <si>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</si>
  <si>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</si>
  <si>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</si>
  <si>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</si>
  <si>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</si>
  <si>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</si>
  <si>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</si>
  <si>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</si>
  <si>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</si>
  <si>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</si>
  <si>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</si>
  <si>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</si>
  <si>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</si>
  <si>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</si>
  <si>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</si>
  <si>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</si>
  <si>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</si>
  <si>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</si>
  <si>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</si>
  <si>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</si>
  <si>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</si>
  <si>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</si>
  <si>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</si>
  <si>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</si>
  <si>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</si>
  <si>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</si>
  <si>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</si>
  <si>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</si>
  <si>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</si>
  <si>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</si>
  <si>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</si>
  <si>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</si>
  <si>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</si>
  <si>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</si>
  <si>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</si>
  <si>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</si>
  <si>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</si>
  <si>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</si>
  <si>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1131    ANTICIPO A PROVEEDORES POR ADQUISICIÓN DE BIENES Y PRESTACIÓN DE SERVICIOS A CORTO PLAZO</t>
  </si>
  <si>
    <t>1132    ANTICIPO A PROVEEDORES POR ADQUISICIÓN DE BIENES INMUEBLES Y MUEBLES A CORTO PLAZO</t>
  </si>
  <si>
    <t>1133    ANTICIPO A PROVEEDORES POR ADQUISICIÓN DE BIENES INTANGIBLES A CORTO PLAZO</t>
  </si>
  <si>
    <t>1134    ANTICIPO A CONTRATISTAS POR OBRAS PÚBLICAS A CORTO PLAZO</t>
  </si>
  <si>
    <t>1139    OTROS DERECHOS A RECIBIR BIENES O SERVICIOS A CORTO PLAZO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</si>
  <si>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</si>
  <si>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</si>
  <si>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</si>
  <si>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</si>
  <si>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</si>
  <si>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112200001</t>
  </si>
  <si>
    <t>REC MPAL SUBS AL EMPLEO</t>
  </si>
  <si>
    <t>112200002</t>
  </si>
  <si>
    <t>FORTALECIMIENTO SUBS AL EMPLEO</t>
  </si>
  <si>
    <t>GONZALEZ VEGA LETICIA</t>
  </si>
  <si>
    <t>SANCHEZ ROMERO LUIS MANUEL</t>
  </si>
  <si>
    <t>ARELLANO MARTINEZ MARINA</t>
  </si>
  <si>
    <t>RAYO BUSTOS JAIME</t>
  </si>
  <si>
    <t>GONZALEZ HERNANDEZ EDUARDO</t>
  </si>
  <si>
    <t>Funcionarios y empleados</t>
  </si>
  <si>
    <t>PEREZ ALONSO ANDRES</t>
  </si>
  <si>
    <t>LUA GARCIA JONATHAN SINUE</t>
  </si>
  <si>
    <t>DELGADO PEREZ CARLOS ALBERTO</t>
  </si>
  <si>
    <t>FUENTES  RESENDIZ SOFIA CECILIA</t>
  </si>
  <si>
    <t>Gastos por Comprobar</t>
  </si>
  <si>
    <t>RAMIREZ CAMACHO ANTONIO</t>
  </si>
  <si>
    <t>GARCIA LANUZA  MA CONCEPCION</t>
  </si>
  <si>
    <t>CANO SANCHEZ JORGE</t>
  </si>
  <si>
    <t>RINCONCILLO PERALES IGNACIO</t>
  </si>
  <si>
    <t>HERNANDEZ SANTANA SARA</t>
  </si>
  <si>
    <t>HERNANDEZ FERREIRA J. JESUS</t>
  </si>
  <si>
    <t>VAZQUEZ CORDERO JOSE LUIS</t>
  </si>
  <si>
    <t>PUCHOTE  GARCIA  JUAN DOMINGO</t>
  </si>
  <si>
    <t>PEREZ JUAN ANTONIO</t>
  </si>
  <si>
    <t>Anticipos de Nómina</t>
  </si>
  <si>
    <t>VAZQUEZ ORTEGA JOSE ANTONIO</t>
  </si>
  <si>
    <t>GONZALEZ RAMIREZ VERONICA</t>
  </si>
  <si>
    <t>LEAL RANGEL MA GUADALUPE</t>
  </si>
  <si>
    <t>ANGELES  OLALDE  JOSE FRANCISCO</t>
  </si>
  <si>
    <t>GARCIA ALVAREZ ISABEL CRISTINA</t>
  </si>
  <si>
    <t>MEXICANO SAUCILLO SANDRA</t>
  </si>
  <si>
    <t>LOPEZ  ZAVALA  MA SOCORRO</t>
  </si>
  <si>
    <t>CHAVEZ ROJAS ENRIQUE</t>
  </si>
  <si>
    <t>JIMENEZ RAMIREZ EDITH</t>
  </si>
  <si>
    <t>LANDIN MOYA MA ROSARIO</t>
  </si>
  <si>
    <t>OLVERA OLALDE J. JESUS</t>
  </si>
  <si>
    <t>CORTES JARAMILLO  LAURA</t>
  </si>
  <si>
    <t>PUCHOTE GARCIA LAURA KAREN</t>
  </si>
  <si>
    <t>LOPEZ GAMEZ PATRICIA</t>
  </si>
  <si>
    <t>1129    OTROS DERECHOS A RECIBIR EFECTIVO O EQUIVALENTES</t>
  </si>
  <si>
    <t>112900001</t>
  </si>
  <si>
    <t>DE LA LLATA GOMEZ EDUARDO MARIA</t>
  </si>
  <si>
    <t>GRUPO IURANCHA S.A DE C.V.</t>
  </si>
  <si>
    <t>TOVAR ZUASTES  REFUGIO</t>
  </si>
  <si>
    <t>MENDOZA ALEJANDRO</t>
  </si>
  <si>
    <t>TORRES LOPEZ ARMANDO</t>
  </si>
  <si>
    <t>JAPAC</t>
  </si>
  <si>
    <t>IMSS</t>
  </si>
  <si>
    <t>BANCO DEL BAJIO SA</t>
  </si>
  <si>
    <t>MUNICIPIO DE COMONFORT, GTO</t>
  </si>
  <si>
    <t>BBVA BANCOMER SA</t>
  </si>
  <si>
    <t>RAYO CRUZ CARLOS ALBERTO</t>
  </si>
  <si>
    <t>QUINTERO SALAZAR JUAN MANUEL</t>
  </si>
  <si>
    <t>DEANDA HERNANDEZ GERARDO</t>
  </si>
  <si>
    <t>LIBRE PARA MUNICIPIO</t>
  </si>
  <si>
    <t>VELARDE MARTINEZ JUVENTINO</t>
  </si>
  <si>
    <t>CUESTA  HUITRON  MARCO ANTONIO</t>
  </si>
  <si>
    <t>COMISION FEDERAL DE ELECTRICIDAD</t>
  </si>
  <si>
    <t>RAMIREZ CARREÑO JAVIER</t>
  </si>
  <si>
    <t>MONTOYA FRIAS ALFARO</t>
  </si>
  <si>
    <t>113400001</t>
  </si>
  <si>
    <t>VILLAGAMA S.A DE C.V.</t>
  </si>
  <si>
    <t>RAMIREZ  TRONCOSO ARTURO</t>
  </si>
  <si>
    <t>ROCHA  SANTOYO LUIS</t>
  </si>
  <si>
    <t>CESAREO CONSTRUCCIONES S.A DE C.V.</t>
  </si>
  <si>
    <t>CONSTRUCTORA COGABA S.A DE C.V.</t>
  </si>
  <si>
    <t>"VIALIDADES Y CONSTRUCCIONES</t>
  </si>
  <si>
    <t>HUERTA MONROY HUMBERTO</t>
  </si>
  <si>
    <t>GARCIA RANGEL RAMON ARTURO</t>
  </si>
  <si>
    <t>LOWINK Y ASOCIADOS SA DE CV</t>
  </si>
  <si>
    <t>OVIEDO OVIEDO HUGO</t>
  </si>
  <si>
    <t>MENDOZA CUELLAR MARIA DE JESUS</t>
  </si>
  <si>
    <t>GEMCOB SA DE CV</t>
  </si>
  <si>
    <t>OLVERA RAMIREZ JUAN JESUS</t>
  </si>
  <si>
    <t>BARRON VERTIS FRANCISCO</t>
  </si>
  <si>
    <t>CALHER CONSTRUCCIONES</t>
  </si>
  <si>
    <t>CONSTRUCCIONES BARDOS SA DE CV</t>
  </si>
  <si>
    <t>OBRAJERO CAMPUSANO MIGUEL ANGEL</t>
  </si>
  <si>
    <t>ROSAS MARTINEZ RUBEN</t>
  </si>
  <si>
    <t>DABIRO SA DE CV</t>
  </si>
  <si>
    <t>BAEZ MARQUEZ MELCHOR</t>
  </si>
  <si>
    <t>MARTINEZ QUIROZ JOSE DE JESUS NAHUM</t>
  </si>
  <si>
    <t>LOPEZ CAMACHO JOAQUIN</t>
  </si>
  <si>
    <t>LG CONSTRUCCIONES Y CANALIZACIONES</t>
  </si>
  <si>
    <t>JAMAICA GASCA KENNY</t>
  </si>
  <si>
    <t>OBRA CIVIL PRETENSADOS Y PROYECTOS</t>
  </si>
  <si>
    <t>SAZA GRUPO CONSTRUCTOR SA DE CV</t>
  </si>
  <si>
    <t>TUBOS HIDRAULICOS DE CELAYA</t>
  </si>
  <si>
    <t>123105811</t>
  </si>
  <si>
    <t>Terrenos</t>
  </si>
  <si>
    <t>123305831</t>
  </si>
  <si>
    <t>Edificios e instalaciones</t>
  </si>
  <si>
    <t>123405891</t>
  </si>
  <si>
    <t>Infraestructura</t>
  </si>
  <si>
    <t>123516111</t>
  </si>
  <si>
    <t>Edificación habitacional</t>
  </si>
  <si>
    <t>123526121</t>
  </si>
  <si>
    <t>Edificación no habitacional</t>
  </si>
  <si>
    <t>123536131</t>
  </si>
  <si>
    <t>Constr Obras</t>
  </si>
  <si>
    <t>123546141</t>
  </si>
  <si>
    <t>División terrenos</t>
  </si>
  <si>
    <t>123556151</t>
  </si>
  <si>
    <t>Construc víascom</t>
  </si>
  <si>
    <t>Muebles de oficina y estantería</t>
  </si>
  <si>
    <t>Muebles excepto ofic</t>
  </si>
  <si>
    <t>Computadoras</t>
  </si>
  <si>
    <t>Otros mobiliarios</t>
  </si>
  <si>
    <t>Equipo de audio y de video</t>
  </si>
  <si>
    <t>Camaras fotograficas y de video</t>
  </si>
  <si>
    <t>Otro mobiliario</t>
  </si>
  <si>
    <t>Equso médico denta</t>
  </si>
  <si>
    <t>Automóviles y camiones</t>
  </si>
  <si>
    <t>Carrocerías y remolques</t>
  </si>
  <si>
    <t>Otro equipo de transporte</t>
  </si>
  <si>
    <t>Eq defensa y segurid</t>
  </si>
  <si>
    <t>Maq y eqagrop</t>
  </si>
  <si>
    <t>Maq y eqConstruc</t>
  </si>
  <si>
    <t>Sist AA calefacció</t>
  </si>
  <si>
    <t>Eq Comunicación</t>
  </si>
  <si>
    <t>Eq de generación</t>
  </si>
  <si>
    <t>Herramientas</t>
  </si>
  <si>
    <t>Otros equipos</t>
  </si>
  <si>
    <t>Otros bienes artísti</t>
  </si>
  <si>
    <t>Software</t>
  </si>
  <si>
    <t>Amort Acum Software</t>
  </si>
  <si>
    <t>2112   PROVEEDORES POR PAGAR A CORTO PLAZO</t>
  </si>
  <si>
    <t>MENDEZ  MALDONADO  ROBERTO</t>
  </si>
  <si>
    <t>OFFICE DEPOT DE MEXICO SA DE CV</t>
  </si>
  <si>
    <t>VASQUEZ ALCANTARA EDER OCTAVIO</t>
  </si>
  <si>
    <t>MOTA HERNANDEZ JAVIER</t>
  </si>
  <si>
    <t>COMUNICACIONES NEXTEL DE MEXICO SA</t>
  </si>
  <si>
    <t>TELEFONOS DE MEXICO SAB DE CV</t>
  </si>
  <si>
    <t>RADIOMOVIL DIPSA SA DE CV</t>
  </si>
  <si>
    <t>IUSACELL SA DE CV</t>
  </si>
  <si>
    <t>PASIVOS C. 3000 2014</t>
  </si>
  <si>
    <t>2113   CONTRATISTAS POR PAGAR</t>
  </si>
  <si>
    <t>211300001</t>
  </si>
  <si>
    <t>LAS AGUILAS CONSTRUYE S.A DE C.V.</t>
  </si>
  <si>
    <t>OBRAS FIRMES DEL BAJIO SA DE CV</t>
  </si>
  <si>
    <t>PASIVOSC. 6000 2014</t>
  </si>
  <si>
    <t>2117   RETENCIONES Y CONTRIBUCIONES POR PAGAR</t>
  </si>
  <si>
    <t>IMSS FORTA 2009</t>
  </si>
  <si>
    <t>REC MPAL RCV</t>
  </si>
  <si>
    <t>REC MPAL INFONAVIT</t>
  </si>
  <si>
    <t>10% ISR HON SAGARPA 07</t>
  </si>
  <si>
    <t xml:space="preserve"> ISR SALARIOS RM</t>
  </si>
  <si>
    <t>1% CEDULAR HONOR REC MPAL</t>
  </si>
  <si>
    <t>10% ISR ARRENDAMIENTO REC MPAL</t>
  </si>
  <si>
    <t>1% CEDULAR ARRENDAMIENTO</t>
  </si>
  <si>
    <t>ISR HONOR ASIM REC MPAL</t>
  </si>
  <si>
    <t>PRESTAMO SINDICATO</t>
  </si>
  <si>
    <t>CAJA ALIANZA</t>
  </si>
  <si>
    <t>SEGURO ING</t>
  </si>
  <si>
    <t>SEGURO METLIFE</t>
  </si>
  <si>
    <t>CAJA LIBERTAD</t>
  </si>
  <si>
    <t>FONACOT</t>
  </si>
  <si>
    <t>SERVICIO FUNERARIO</t>
  </si>
  <si>
    <t>CREDITO INFONAVIT</t>
  </si>
  <si>
    <t>RETENCION 5 AL MILLAR</t>
  </si>
  <si>
    <t>RETENCION  PERSONAL</t>
  </si>
  <si>
    <t>PENSION ALIMENTICIA</t>
  </si>
  <si>
    <t>CAJA ACRECENTA</t>
  </si>
  <si>
    <t>VINCULO CULTURAL DEL BAJIO</t>
  </si>
  <si>
    <t>GPO OPTICO EMPRESARIAL</t>
  </si>
  <si>
    <t>RAPISOLUCION</t>
  </si>
  <si>
    <t>REC MPAL IMSS</t>
  </si>
  <si>
    <t>2% NOMINA REC MPAL</t>
  </si>
  <si>
    <t>Fondo de Ahorro</t>
  </si>
  <si>
    <t>ISR REC MPAL</t>
  </si>
  <si>
    <t>ISR FORTA</t>
  </si>
  <si>
    <t>ISR INFRA</t>
  </si>
  <si>
    <t>ISR CASA DE LA CULTURA</t>
  </si>
  <si>
    <t>ISR HON ASIMILABLE REC MPAL</t>
  </si>
  <si>
    <t>ISR HON ASIMILABLE INFRA</t>
  </si>
  <si>
    <t>ISR HON ASIMILABLE  CASA DE LA CULTURA</t>
  </si>
  <si>
    <t>IMSS REC MPAL</t>
  </si>
  <si>
    <t>IMSS FORTA</t>
  </si>
  <si>
    <t>INFONAVIT FORTA</t>
  </si>
  <si>
    <t>RETENCION 1 AL MILLAR</t>
  </si>
  <si>
    <t>RETENCION 2 AL MILLA</t>
  </si>
  <si>
    <t>10% ISR HON PROFESIO</t>
  </si>
  <si>
    <t>1% CED HON PROF REC</t>
  </si>
  <si>
    <t>1% CED HON PROFESIONALES INFRA</t>
  </si>
  <si>
    <t>1% CED HON PROF CULT</t>
  </si>
  <si>
    <t>1% CED ARRENDAMIENTO REC MPAL</t>
  </si>
  <si>
    <t>ISR EJERCICIO 2013</t>
  </si>
  <si>
    <t>2119 OTRAS CUENTAS POR PAGAR</t>
  </si>
  <si>
    <t>CALVARIO RAMIREZ VICTORIA</t>
  </si>
  <si>
    <t>MUSICO LOPEZ GUILLERMO</t>
  </si>
  <si>
    <t>MALDONADO TRENADO MARITZA</t>
  </si>
  <si>
    <t>PEREZ LEAL ROSA MARIA</t>
  </si>
  <si>
    <t>NOTAS A LOS ESTADOS FINANCIEROS DE ENERO DE 2015</t>
  </si>
  <si>
    <t>ADQ DE RESERVA TERRITORIAL</t>
  </si>
  <si>
    <t>BANCO DEL BAJIO SA INS DE BCA MULTIPLE</t>
  </si>
  <si>
    <t>S/N</t>
  </si>
  <si>
    <t xml:space="preserve"> TIIE +1.70%</t>
  </si>
  <si>
    <t>12 DE 180</t>
  </si>
  <si>
    <t>205/2011</t>
  </si>
  <si>
    <t>GOBIERNO DEL ESTADO</t>
  </si>
  <si>
    <t>PARTICIPACIONES FEDERALES</t>
  </si>
  <si>
    <t>RECURSO MUNICIPAL</t>
  </si>
  <si>
    <t>*  INGRESOS DE GESTION</t>
  </si>
  <si>
    <t>PREDIAL URBANO CORRIENTE</t>
  </si>
  <si>
    <t>PREDIAL RÚSTICO CORRIENTE</t>
  </si>
  <si>
    <t>PREDIAL URBANO REZAGO</t>
  </si>
  <si>
    <t>TRASLACION DE DOMINIO</t>
  </si>
  <si>
    <t>DIVISION Y LOTIFICACION</t>
  </si>
  <si>
    <t>PREDIAL RÚSTICO REZAGO</t>
  </si>
  <si>
    <t>IMPUESTO DEL 8.25% S</t>
  </si>
  <si>
    <t>EXPLOTACION DE BANCO</t>
  </si>
  <si>
    <t>INHUMACIONES EN FOSA</t>
  </si>
  <si>
    <t>LICENCIA PARA CONSTR</t>
  </si>
  <si>
    <t>PERMISO PARA TRASLAD</t>
  </si>
  <si>
    <t>DERECHOS POSTERIORES PANTEONES</t>
  </si>
  <si>
    <t>SERVICIOS POR PODA Y</t>
  </si>
  <si>
    <t>EVENTOS PARTICULARES</t>
  </si>
  <si>
    <t>OTROS SERVICIOS DE T</t>
  </si>
  <si>
    <t>TALLERES DE CASA DE LA CULTURA</t>
  </si>
  <si>
    <t>ANÁLISIS DE FACTIBIL</t>
  </si>
  <si>
    <t>POR LICENCIA DE USO</t>
  </si>
  <si>
    <t>POR CERTIFICACIÓN DE</t>
  </si>
  <si>
    <t>30% DE AVALÚOS FISCA</t>
  </si>
  <si>
    <t>HONORARIOS DE VALUACIÓN</t>
  </si>
  <si>
    <t>LICENCIA ANUAL COLOC</t>
  </si>
  <si>
    <t>PERMISO COLOCACIÓN D</t>
  </si>
  <si>
    <t>PERMISOS EVENTUALES</t>
  </si>
  <si>
    <t>AUTORIZACIÓN PARA FU</t>
  </si>
  <si>
    <t>CONSTANCIAS DE VALOR</t>
  </si>
  <si>
    <t>CONSTANCIAS DE ESTAD</t>
  </si>
  <si>
    <t>CERTIFICACIONES EXPE</t>
  </si>
  <si>
    <t>CONSTANCIAS EXPEDIDA</t>
  </si>
  <si>
    <t>PERMISO PARA DIFUSIO</t>
  </si>
  <si>
    <t>PINTA DE BARDAS</t>
  </si>
  <si>
    <t>SERV DE RECOL Y TRSL</t>
  </si>
  <si>
    <t>LICENCIAS DE CONSTRUCCIÓN</t>
  </si>
  <si>
    <t>DERECHO DE ALUMBRADO PUBLICO</t>
  </si>
  <si>
    <t>FIESTAS Y EVENTOS PARTICULARES</t>
  </si>
  <si>
    <t>REGISTRO DE PERITOS FISCALES</t>
  </si>
  <si>
    <t>JUEGOS MECÁNICOS Y FUTBOLITOS</t>
  </si>
  <si>
    <t>OCUPACION DE ESPACIO</t>
  </si>
  <si>
    <t>AMBULANTES SEMIFIJOS</t>
  </si>
  <si>
    <t>TEMPORADA DE DÍA DE</t>
  </si>
  <si>
    <t>PERMISO PARA BAILE PUBLICO</t>
  </si>
  <si>
    <t>FORMAS VALORADAS</t>
  </si>
  <si>
    <t>INSC Y REF PADRON PROVEEDORES</t>
  </si>
  <si>
    <t>APORT MAT ALUMBRADO PUBLICO</t>
  </si>
  <si>
    <t>DEV. DE PERRO CAPTURADO</t>
  </si>
  <si>
    <t>TRASPASO DE LOCALES DE LOS MER</t>
  </si>
  <si>
    <t>COPIAS SIMPLES</t>
  </si>
  <si>
    <t>RECARGOS PREDIAL</t>
  </si>
  <si>
    <t>GASTOS DE COBRANZA</t>
  </si>
  <si>
    <t>MULTAS DE POLICÍA MUNICIPAL</t>
  </si>
  <si>
    <t>MULTAS DE TRÁNSITO MUNICIPAL</t>
  </si>
  <si>
    <t>MULTAS DE CATASTRO</t>
  </si>
  <si>
    <t>INT BANCARIOS</t>
  </si>
  <si>
    <t>MULTA X FALTA DE VER</t>
  </si>
  <si>
    <t>MULTA POR EJERCER EL</t>
  </si>
  <si>
    <t>*  PARTICIPACIONES, APORTACIONES</t>
  </si>
  <si>
    <t>FONDO GENERAL</t>
  </si>
  <si>
    <t>FONDO DE FOMENTO MUNICIPAL</t>
  </si>
  <si>
    <t>FONDO DE FISCALIZACION</t>
  </si>
  <si>
    <t>FONDO IEPS DE GASOLINAS</t>
  </si>
  <si>
    <t>FONDO ISAN</t>
  </si>
  <si>
    <t>FONDO IMPUESTO SOBRE TENENCIA</t>
  </si>
  <si>
    <t>ALCOHOLES R-28</t>
  </si>
  <si>
    <t>INFRAESTRUCTURA</t>
  </si>
  <si>
    <t>FORTALECIMIENTO</t>
  </si>
  <si>
    <t>CONVENIOS BENEFICIARIOS 2014</t>
  </si>
  <si>
    <t>Dietas</t>
  </si>
  <si>
    <t>Sueldos Base</t>
  </si>
  <si>
    <t>Sueldos de Confianza</t>
  </si>
  <si>
    <t>Honorarios asimilados</t>
  </si>
  <si>
    <t>Prima quinquenal</t>
  </si>
  <si>
    <t>Prima Vacacional</t>
  </si>
  <si>
    <t>Gratificación de fin de año</t>
  </si>
  <si>
    <t>Compensaciones por servicios</t>
  </si>
  <si>
    <t>Honorarios especiales</t>
  </si>
  <si>
    <t>Aportaciones IMSS</t>
  </si>
  <si>
    <t>Seguros</t>
  </si>
  <si>
    <t>Cuotas para el fondo de ahorro</t>
  </si>
  <si>
    <t>Liquid por indem</t>
  </si>
  <si>
    <t>Asign Adic sueldo</t>
  </si>
  <si>
    <t>Otras prestaciones</t>
  </si>
  <si>
    <t>Materiales y útiles de oficina</t>
  </si>
  <si>
    <t>Mat impreso  e info</t>
  </si>
  <si>
    <t>Material de limpieza</t>
  </si>
  <si>
    <t>Prod Alimen instal</t>
  </si>
  <si>
    <t>Prod Alim Animales</t>
  </si>
  <si>
    <t>Combus p Seg pub</t>
  </si>
  <si>
    <t>Combus p Serv pub</t>
  </si>
  <si>
    <t>Alumbrado público</t>
  </si>
  <si>
    <t>Servicio telefonía tradicional</t>
  </si>
  <si>
    <t>Servicio telefonía celular</t>
  </si>
  <si>
    <t>Radiolocalización</t>
  </si>
  <si>
    <t>Serv Financieros</t>
  </si>
  <si>
    <t>Mantto Vehíc</t>
  </si>
  <si>
    <t>Instal Maqy otros</t>
  </si>
  <si>
    <t>Serv Limpieza</t>
  </si>
  <si>
    <t>Viáticos nacionales</t>
  </si>
  <si>
    <t>Gto Orden Social</t>
  </si>
  <si>
    <t>Transf Serv Pers</t>
  </si>
  <si>
    <t>Transf Mat y Sum</t>
  </si>
  <si>
    <t>Gto Activ Cult</t>
  </si>
  <si>
    <t>Jubilaciones</t>
  </si>
  <si>
    <t>Int DInterna Inst</t>
  </si>
  <si>
    <t>PATRIMONIO PROPIO</t>
  </si>
  <si>
    <t>Donaciones de capital</t>
  </si>
  <si>
    <t xml:space="preserve">   3210 Ahorro/ Desahorro</t>
  </si>
  <si>
    <t>*  Subtotal</t>
  </si>
  <si>
    <t>REC MPAL 08</t>
  </si>
  <si>
    <t>REM REC MPAL 2009</t>
  </si>
  <si>
    <t>REM INFRA 05</t>
  </si>
  <si>
    <t>REM INFRA 06</t>
  </si>
  <si>
    <t>REM INFRA 07</t>
  </si>
  <si>
    <t>REM FORTA 07</t>
  </si>
  <si>
    <t>REM INFRA 08</t>
  </si>
  <si>
    <t>REM FORTA 2009</t>
  </si>
  <si>
    <t>REM INFRA 09</t>
  </si>
  <si>
    <t>REM INFRA 10</t>
  </si>
  <si>
    <t>REM FORTA 2010</t>
  </si>
  <si>
    <t>REM RECURSO MUNICIPAL 10</t>
  </si>
  <si>
    <t>REM RM11</t>
  </si>
  <si>
    <t>REM INFRA 11</t>
  </si>
  <si>
    <t>REM FORTA 11</t>
  </si>
  <si>
    <t>REM RM12</t>
  </si>
  <si>
    <t>REM INFRA 12</t>
  </si>
  <si>
    <t>REM FORTA 12</t>
  </si>
  <si>
    <t>REM PROGRAMAS ESPECIALES 12</t>
  </si>
  <si>
    <t>RESULTADO DEL EJERCICIO 2012</t>
  </si>
  <si>
    <t>RES. EJ.CTA PUB.2013</t>
  </si>
  <si>
    <t>RES. EJ.FONDO I 2013</t>
  </si>
  <si>
    <t>RES. EJ.FONDOII 2013</t>
  </si>
  <si>
    <t>APLIC REM REC MPAL 2008</t>
  </si>
  <si>
    <t>APLIC REM REC MPAL 2009</t>
  </si>
  <si>
    <t>APLIC REM INFRA 2007</t>
  </si>
  <si>
    <t>APLIC REM INFRA 2008</t>
  </si>
  <si>
    <t>APLIC REM INFRA 2009</t>
  </si>
  <si>
    <t>APLIC REM INFRA 2010</t>
  </si>
  <si>
    <t>APLIC REM FORTA 2010</t>
  </si>
  <si>
    <t>APLIC REM REC MPAL 2010</t>
  </si>
  <si>
    <t>APLIC REM REC MPAL 2011</t>
  </si>
  <si>
    <t>APLIC REM INFRA 2011</t>
  </si>
  <si>
    <t>APLIC REM FORTA 2012</t>
  </si>
  <si>
    <t>APLIC REM REC MPAL 2012 </t>
  </si>
  <si>
    <t>APLIC REM INFRA 2012 </t>
  </si>
  <si>
    <t>APLIC REM FORTA 2012 </t>
  </si>
  <si>
    <t>APLIC REM CUENTA PUBLICA 2013</t>
  </si>
  <si>
    <t>APLIC REM FONDO I  2013</t>
  </si>
  <si>
    <t>APLIC REM FONDO II 2013</t>
  </si>
  <si>
    <t>RM'10 BBVA 0170546127</t>
  </si>
  <si>
    <t>FORTA 10 BBVA 0170546623</t>
  </si>
  <si>
    <t>INFRA 05 BBVA 0145964520</t>
  </si>
  <si>
    <t>INFRA 10 BBVA 0170546690</t>
  </si>
  <si>
    <t>INFRA 07 BBVA 0154425502</t>
  </si>
  <si>
    <t>CASA CUL BBVA 0157185766</t>
  </si>
  <si>
    <t>RM2011 BBVA 179363386</t>
  </si>
  <si>
    <t>INFRA 08 BBVA 0159042350</t>
  </si>
  <si>
    <t>REC MPAL 08 BBVA 0159042725</t>
  </si>
  <si>
    <t>REC MPAL 09 BBVA 0163957918</t>
  </si>
  <si>
    <t>CASAS FONHAPO BBVA 0160917672</t>
  </si>
  <si>
    <t>FORTA 09 BBVA 0164350472</t>
  </si>
  <si>
    <t>INFRA 09 BBVA 0164350243</t>
  </si>
  <si>
    <t>INFRA 11 BBVA 0180270326</t>
  </si>
  <si>
    <t>FORTA 11 BBVA 0180269387</t>
  </si>
  <si>
    <t>INSUM AGRICOLAS 2011</t>
  </si>
  <si>
    <t>REC MPAL 2012 BBVA 0</t>
  </si>
  <si>
    <t>FORTA 2012 BBVA 0187</t>
  </si>
  <si>
    <t>FORTALECIMIENTO II 2</t>
  </si>
  <si>
    <t>INFRAESTRUCTURA II 2</t>
  </si>
  <si>
    <t>REC MPAL 2013 BBVA 0191594478</t>
  </si>
  <si>
    <t>FORTA 2013 BBVA 0192</t>
  </si>
  <si>
    <t>INFRA 2013 BBVA 0191</t>
  </si>
  <si>
    <t>REC MPAL TPV BBVA 01</t>
  </si>
  <si>
    <t>FAIM BBVA 0193532178</t>
  </si>
  <si>
    <t>PDIBC 13 SANIT FISE</t>
  </si>
  <si>
    <t>REC MPAL 2014 BBVA 0194750160</t>
  </si>
  <si>
    <t>FORTA 2014 BBVA 0194750187</t>
  </si>
  <si>
    <t>INFRA 2014 BBVA 0194750195</t>
  </si>
  <si>
    <t>PROG 3X1 2014 BBVA 0197052332</t>
  </si>
  <si>
    <t>PIESS 2014 BBVA 0197857616</t>
  </si>
  <si>
    <t>RM 2015 BBVA 0198039429</t>
  </si>
  <si>
    <t>RP 2015 BBVA 0198039879</t>
  </si>
  <si>
    <t>INFRA 2015 BBVA 0198039798</t>
  </si>
  <si>
    <t>FORTA 2015 BBVA 0198039712</t>
  </si>
  <si>
    <t>CREDITO 11  5933031 BBAJIO</t>
  </si>
  <si>
    <t>FRACC LAS HDAS 6778674 BBAJIO</t>
  </si>
  <si>
    <t>RESCT CTR HIST 6778708 BBAJIO</t>
  </si>
  <si>
    <t>BBAJIO 7211295 MAO</t>
  </si>
  <si>
    <t>BBAJIO 7711526 FOPAM 12</t>
  </si>
  <si>
    <t>FOPEDEP 2012 8101040 BBAJIO</t>
  </si>
  <si>
    <t>FOREMOBA 2012  8187296  BBAJIO</t>
  </si>
  <si>
    <t>FIBIR 2013 BBVA 0193700070</t>
  </si>
  <si>
    <t>GTO ILUMINADO 2013</t>
  </si>
  <si>
    <t>RAMO 23 PDR 2013 9711482 BBAJIO</t>
  </si>
  <si>
    <t>PARQUE SAN CARLOS 98</t>
  </si>
  <si>
    <t>MAS 2014 11438306 BBAJIO</t>
  </si>
  <si>
    <t>BIBLIOTECA DR. MORA</t>
  </si>
  <si>
    <t>Deportiva Azteca 117</t>
  </si>
  <si>
    <t>ESTUFAS ECOLOGICAS 2</t>
  </si>
  <si>
    <t>PISO FIRME 2014 BBAJ</t>
  </si>
  <si>
    <t>TECHO FIRME 2014 BBA</t>
  </si>
  <si>
    <t>Empastado Deportiva</t>
  </si>
  <si>
    <t>TECHO FIRME ADICIONA</t>
  </si>
  <si>
    <t>CUARTO DORMITORIO 20</t>
  </si>
  <si>
    <t>PICI 2014 BAJIO 12401766</t>
  </si>
  <si>
    <t>PISBCC ANEXO 99 BAJIO 12406542</t>
  </si>
  <si>
    <t>CONVENIO SFIA 2014 B</t>
  </si>
  <si>
    <t>AGUNDIS PEREZ MAYRA CONSUELO</t>
  </si>
  <si>
    <t>ALVAREZ OLALDE J. REFUGIO</t>
  </si>
  <si>
    <t>CALIXTO AMADOR ELISEO</t>
  </si>
  <si>
    <t>LOPEZ PORTILLO RODRI</t>
  </si>
  <si>
    <t>PEREZ ANGELES MARTHA ALICIA</t>
  </si>
  <si>
    <t>RAMIREZ OLALDE EMMA MARTINA</t>
  </si>
  <si>
    <t>SUASTE GOMEZ JOSE</t>
  </si>
  <si>
    <t>PARAMO RIOS ROBERTO</t>
  </si>
  <si>
    <t xml:space="preserve">División de terrenos </t>
  </si>
  <si>
    <t>Constr./Proc. Dominio Publico</t>
  </si>
  <si>
    <t>INMUEBLES</t>
  </si>
  <si>
    <t>Mobiliario y Eq. Admon.</t>
  </si>
  <si>
    <t>Mobiliario y Eq. Educ. y Rec</t>
  </si>
  <si>
    <t>Eq. e Instr. Médico y de Lab.</t>
  </si>
  <si>
    <t>Equipo de Transporte</t>
  </si>
  <si>
    <t>Equipo de Defensa y Seguridad</t>
  </si>
  <si>
    <t>Maquinaria, otros Eq. Y Herr</t>
  </si>
  <si>
    <t>Col., obras de arte y Obj. Val</t>
  </si>
  <si>
    <t>MUEBLES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</si>
</sst>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</numFmts>
  <fonts count="5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3" fontId="29" fillId="0" borderId="0" xfId="49" applyFont="1" applyAlignment="1">
      <alignment/>
    </xf>
    <xf numFmtId="4" fontId="29" fillId="0" borderId="0" xfId="49" applyNumberFormat="1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top"/>
      <protection/>
    </xf>
    <xf numFmtId="0" fontId="2" fillId="29" borderId="10" xfId="53" applyFont="1" applyFill="1" applyBorder="1" applyAlignment="1">
      <alignment horizontal="left" vertical="top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46" fillId="0" borderId="0" xfId="0" applyFont="1" applyAlignment="1">
      <alignment horizontal="center"/>
    </xf>
    <xf numFmtId="4" fontId="46" fillId="0" borderId="0" xfId="0" applyNumberFormat="1" applyFont="1" applyAlignment="1">
      <alignment horizontal="center"/>
    </xf>
    <xf numFmtId="0" fontId="46" fillId="29" borderId="10" xfId="54" applyFont="1" applyFill="1" applyBorder="1" applyAlignment="1">
      <alignment horizontal="center" vertical="center" wrapText="1"/>
      <protection/>
    </xf>
    <xf numFmtId="0" fontId="46" fillId="29" borderId="10" xfId="0" applyFont="1" applyFill="1" applyBorder="1" applyAlignment="1">
      <alignment horizontal="center" vertical="center"/>
    </xf>
    <xf numFmtId="4" fontId="46" fillId="29" borderId="10" xfId="49" applyNumberFormat="1" applyFont="1" applyFill="1" applyBorder="1" applyAlignment="1">
      <alignment horizontal="center" vertical="center" wrapText="1"/>
    </xf>
    <xf numFmtId="0" fontId="46" fillId="29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4" fontId="46" fillId="33" borderId="10" xfId="0" applyNumberFormat="1" applyFont="1" applyFill="1" applyBorder="1" applyAlignment="1">
      <alignment horizontal="right" wrapText="1"/>
    </xf>
    <xf numFmtId="4" fontId="29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43" fontId="46" fillId="0" borderId="0" xfId="49" applyFont="1" applyAlignment="1">
      <alignment/>
    </xf>
    <xf numFmtId="0" fontId="46" fillId="29" borderId="11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right" wrapText="1"/>
    </xf>
    <xf numFmtId="4" fontId="46" fillId="33" borderId="12" xfId="0" applyNumberFormat="1" applyFont="1" applyFill="1" applyBorder="1" applyAlignment="1">
      <alignment horizontal="right" wrapText="1"/>
    </xf>
    <xf numFmtId="4" fontId="46" fillId="0" borderId="0" xfId="0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4" fontId="46" fillId="33" borderId="14" xfId="0" applyNumberFormat="1" applyFont="1" applyFill="1" applyBorder="1" applyAlignment="1">
      <alignment horizontal="right" wrapText="1"/>
    </xf>
    <xf numFmtId="4" fontId="46" fillId="33" borderId="15" xfId="0" applyNumberFormat="1" applyFont="1" applyFill="1" applyBorder="1" applyAlignment="1">
      <alignment horizontal="right" wrapText="1"/>
    </xf>
    <xf numFmtId="4" fontId="30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center"/>
      <protection/>
    </xf>
    <xf numFmtId="4" fontId="46" fillId="0" borderId="0" xfId="49" applyNumberFormat="1" applyFont="1" applyAlignment="1">
      <alignment vertical="center"/>
    </xf>
    <xf numFmtId="0" fontId="29" fillId="0" borderId="0" xfId="0" applyFont="1" applyAlignment="1">
      <alignment vertical="center"/>
    </xf>
    <xf numFmtId="49" fontId="46" fillId="29" borderId="16" xfId="49" applyNumberFormat="1" applyFont="1" applyFill="1" applyBorder="1" applyAlignment="1">
      <alignment horizontal="center" vertical="center" wrapText="1"/>
    </xf>
    <xf numFmtId="0" fontId="29" fillId="0" borderId="0" xfId="54" applyFont="1" applyFill="1" applyAlignment="1">
      <alignment vertical="top"/>
      <protection/>
    </xf>
    <xf numFmtId="4" fontId="29" fillId="0" borderId="0" xfId="0" applyNumberFormat="1" applyFont="1" applyAlignment="1">
      <alignment horizontal="left" wrapText="1"/>
    </xf>
    <xf numFmtId="0" fontId="29" fillId="0" borderId="0" xfId="0" applyFont="1" applyAlignment="1">
      <alignment horizontal="left" wrapText="1"/>
    </xf>
    <xf numFmtId="4" fontId="46" fillId="29" borderId="10" xfId="0" applyNumberFormat="1" applyFont="1" applyFill="1" applyBorder="1" applyAlignment="1">
      <alignment horizontal="center" vertical="center"/>
    </xf>
    <xf numFmtId="4" fontId="46" fillId="29" borderId="10" xfId="0" applyNumberFormat="1" applyFont="1" applyFill="1" applyBorder="1" applyAlignment="1" quotePrefix="1">
      <alignment horizontal="center" vertical="center"/>
    </xf>
    <xf numFmtId="0" fontId="29" fillId="0" borderId="0" xfId="0" applyFont="1" applyBorder="1" applyAlignment="1">
      <alignment/>
    </xf>
    <xf numFmtId="4" fontId="29" fillId="0" borderId="0" xfId="0" applyNumberFormat="1" applyFont="1" applyBorder="1" applyAlignment="1">
      <alignment/>
    </xf>
    <xf numFmtId="4" fontId="29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29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46" fillId="29" borderId="11" xfId="54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/>
    </xf>
    <xf numFmtId="0" fontId="4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6" fillId="29" borderId="16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/>
      <protection/>
    </xf>
    <xf numFmtId="43" fontId="2" fillId="29" borderId="10" xfId="49" applyFont="1" applyFill="1" applyBorder="1" applyAlignment="1">
      <alignment horizontal="center" vertical="top" wrapText="1"/>
    </xf>
    <xf numFmtId="0" fontId="2" fillId="0" borderId="0" xfId="53" applyFont="1" applyFill="1" applyBorder="1" applyAlignment="1">
      <alignment horizontal="left" vertical="top"/>
      <protection/>
    </xf>
    <xf numFmtId="4" fontId="2" fillId="0" borderId="17" xfId="53" applyNumberFormat="1" applyFont="1" applyFill="1" applyBorder="1" applyAlignment="1">
      <alignment horizontal="center" vertical="top" wrapText="1"/>
      <protection/>
    </xf>
    <xf numFmtId="0" fontId="2" fillId="0" borderId="18" xfId="53" applyFont="1" applyFill="1" applyBorder="1" applyAlignment="1">
      <alignment horizontal="center" vertical="top" wrapText="1"/>
      <protection/>
    </xf>
    <xf numFmtId="4" fontId="46" fillId="29" borderId="16" xfId="54" applyNumberFormat="1" applyFont="1" applyFill="1" applyBorder="1" applyAlignment="1">
      <alignment horizontal="center" vertical="center" wrapText="1"/>
      <protection/>
    </xf>
    <xf numFmtId="4" fontId="46" fillId="29" borderId="19" xfId="49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29" borderId="16" xfId="0" applyFont="1" applyFill="1" applyBorder="1" applyAlignment="1">
      <alignment horizontal="left" vertical="center"/>
    </xf>
    <xf numFmtId="4" fontId="46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2" fillId="19" borderId="10" xfId="53" applyFont="1" applyFill="1" applyBorder="1" applyAlignment="1">
      <alignment horizontal="left" vertical="top"/>
      <protection/>
    </xf>
    <xf numFmtId="0" fontId="46" fillId="29" borderId="10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4" fontId="29" fillId="0" borderId="0" xfId="0" applyNumberFormat="1" applyFont="1" applyAlignment="1">
      <alignment horizontal="center"/>
    </xf>
    <xf numFmtId="4" fontId="48" fillId="0" borderId="0" xfId="53" applyNumberFormat="1" applyFont="1" applyFill="1" applyBorder="1" applyAlignment="1">
      <alignment horizontal="left" vertical="top"/>
      <protection/>
    </xf>
    <xf numFmtId="0" fontId="49" fillId="0" borderId="0" xfId="0" applyFont="1" applyAlignment="1">
      <alignment/>
    </xf>
    <xf numFmtId="0" fontId="46" fillId="29" borderId="20" xfId="0" applyFont="1" applyFill="1" applyBorder="1" applyAlignment="1">
      <alignment horizontal="left" vertical="center"/>
    </xf>
    <xf numFmtId="0" fontId="46" fillId="29" borderId="21" xfId="0" applyFont="1" applyFill="1" applyBorder="1" applyAlignment="1">
      <alignment horizontal="left" vertical="center"/>
    </xf>
    <xf numFmtId="0" fontId="46" fillId="0" borderId="0" xfId="0" applyFont="1" applyBorder="1" applyAlignment="1">
      <alignment/>
    </xf>
    <xf numFmtId="4" fontId="29" fillId="0" borderId="0" xfId="49" applyNumberFormat="1" applyFont="1" applyBorder="1" applyAlignment="1">
      <alignment/>
    </xf>
    <xf numFmtId="4" fontId="29" fillId="0" borderId="0" xfId="49" applyNumberFormat="1" applyFont="1" applyBorder="1" applyAlignment="1">
      <alignment vertical="center"/>
    </xf>
    <xf numFmtId="0" fontId="2" fillId="29" borderId="10" xfId="53" applyFont="1" applyFill="1" applyBorder="1" applyAlignment="1">
      <alignment horizontal="center" vertical="center" wrapText="1"/>
      <protection/>
    </xf>
    <xf numFmtId="0" fontId="46" fillId="0" borderId="22" xfId="0" applyFont="1" applyBorder="1" applyAlignment="1">
      <alignment/>
    </xf>
    <xf numFmtId="4" fontId="46" fillId="0" borderId="22" xfId="0" applyNumberFormat="1" applyFont="1" applyBorder="1" applyAlignment="1">
      <alignment/>
    </xf>
    <xf numFmtId="10" fontId="46" fillId="33" borderId="10" xfId="0" applyNumberFormat="1" applyFont="1" applyFill="1" applyBorder="1" applyAlignment="1">
      <alignment horizontal="right" wrapText="1"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2" fillId="29" borderId="10" xfId="53" applyNumberFormat="1" applyFont="1" applyFill="1" applyBorder="1" applyAlignment="1">
      <alignment horizontal="center" vertical="top" wrapText="1"/>
      <protection/>
    </xf>
    <xf numFmtId="4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2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29" fillId="0" borderId="0" xfId="0" applyNumberFormat="1" applyFont="1" applyFill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3" fontId="29" fillId="0" borderId="0" xfId="49" applyFont="1" applyBorder="1" applyAlignment="1">
      <alignment/>
    </xf>
    <xf numFmtId="43" fontId="29" fillId="0" borderId="0" xfId="49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49" fontId="29" fillId="0" borderId="10" xfId="0" applyNumberFormat="1" applyFont="1" applyBorder="1" applyAlignment="1">
      <alignment/>
    </xf>
    <xf numFmtId="4" fontId="29" fillId="0" borderId="23" xfId="49" applyNumberFormat="1" applyFont="1" applyBorder="1" applyAlignment="1">
      <alignment/>
    </xf>
    <xf numFmtId="10" fontId="29" fillId="0" borderId="0" xfId="49" applyNumberFormat="1" applyFont="1" applyBorder="1" applyAlignment="1">
      <alignment/>
    </xf>
    <xf numFmtId="2" fontId="29" fillId="0" borderId="0" xfId="49" applyNumberFormat="1" applyFont="1" applyBorder="1" applyAlignment="1">
      <alignment/>
    </xf>
    <xf numFmtId="10" fontId="29" fillId="0" borderId="0" xfId="0" applyNumberFormat="1" applyFont="1" applyBorder="1" applyAlignment="1">
      <alignment/>
    </xf>
    <xf numFmtId="2" fontId="2" fillId="29" borderId="10" xfId="49" applyNumberFormat="1" applyFont="1" applyFill="1" applyBorder="1" applyAlignment="1">
      <alignment horizontal="center" vertical="top" wrapText="1"/>
    </xf>
    <xf numFmtId="10" fontId="46" fillId="0" borderId="0" xfId="0" applyNumberFormat="1" applyFont="1" applyAlignment="1">
      <alignment/>
    </xf>
    <xf numFmtId="2" fontId="46" fillId="29" borderId="11" xfId="49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4" fontId="46" fillId="29" borderId="16" xfId="0" applyNumberFormat="1" applyFont="1" applyFill="1" applyBorder="1" applyAlignment="1">
      <alignment horizontal="center" vertical="center" wrapText="1"/>
    </xf>
    <xf numFmtId="4" fontId="29" fillId="0" borderId="0" xfId="49" applyNumberFormat="1" applyFont="1" applyFill="1" applyBorder="1" applyAlignment="1">
      <alignment/>
    </xf>
    <xf numFmtId="4" fontId="2" fillId="0" borderId="22" xfId="49" applyNumberFormat="1" applyFont="1" applyFill="1" applyBorder="1" applyAlignment="1">
      <alignment horizontal="center" vertical="top" wrapText="1"/>
    </xf>
    <xf numFmtId="4" fontId="29" fillId="0" borderId="0" xfId="49" applyNumberFormat="1" applyFont="1" applyBorder="1" applyAlignment="1">
      <alignment/>
    </xf>
    <xf numFmtId="10" fontId="30" fillId="0" borderId="0" xfId="0" applyNumberFormat="1" applyFont="1" applyAlignment="1">
      <alignment/>
    </xf>
    <xf numFmtId="10" fontId="29" fillId="0" borderId="0" xfId="0" applyNumberFormat="1" applyFont="1" applyBorder="1" applyAlignment="1">
      <alignment horizontal="center"/>
    </xf>
    <xf numFmtId="10" fontId="2" fillId="29" borderId="10" xfId="53" applyNumberFormat="1" applyFont="1" applyFill="1" applyBorder="1" applyAlignment="1">
      <alignment horizontal="center" vertical="top"/>
      <protection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10" fontId="46" fillId="0" borderId="0" xfId="0" applyNumberFormat="1" applyFont="1" applyAlignment="1">
      <alignment/>
    </xf>
    <xf numFmtId="10" fontId="29" fillId="0" borderId="16" xfId="0" applyNumberFormat="1" applyFont="1" applyFill="1" applyBorder="1" applyAlignment="1">
      <alignment horizontal="right"/>
    </xf>
    <xf numFmtId="0" fontId="50" fillId="33" borderId="16" xfId="0" applyFont="1" applyFill="1" applyBorder="1" applyAlignment="1">
      <alignment wrapText="1"/>
    </xf>
    <xf numFmtId="4" fontId="46" fillId="33" borderId="24" xfId="0" applyNumberFormat="1" applyFont="1" applyFill="1" applyBorder="1" applyAlignment="1">
      <alignment horizontal="right"/>
    </xf>
    <xf numFmtId="4" fontId="29" fillId="0" borderId="0" xfId="49" applyNumberFormat="1" applyFont="1" applyAlignment="1">
      <alignment/>
    </xf>
    <xf numFmtId="10" fontId="29" fillId="0" borderId="0" xfId="0" applyNumberFormat="1" applyFont="1" applyAlignment="1">
      <alignment/>
    </xf>
    <xf numFmtId="0" fontId="2" fillId="0" borderId="0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horizontal="left"/>
      <protection/>
    </xf>
    <xf numFmtId="0" fontId="2" fillId="0" borderId="0" xfId="54" applyFont="1" applyFill="1" applyBorder="1" applyAlignment="1">
      <alignment horizontal="left" wrapText="1"/>
      <protection/>
    </xf>
    <xf numFmtId="0" fontId="3" fillId="0" borderId="0" xfId="54" applyFont="1" applyFill="1">
      <alignment/>
      <protection/>
    </xf>
    <xf numFmtId="0" fontId="46" fillId="0" borderId="11" xfId="54" applyFont="1" applyFill="1" applyBorder="1" applyAlignment="1">
      <alignment horizontal="center" vertical="center" wrapText="1"/>
      <protection/>
    </xf>
    <xf numFmtId="0" fontId="46" fillId="0" borderId="16" xfId="54" applyFont="1" applyFill="1" applyBorder="1" applyAlignment="1">
      <alignment horizontal="center" vertical="center" wrapText="1"/>
      <protection/>
    </xf>
    <xf numFmtId="0" fontId="29" fillId="0" borderId="10" xfId="55" applyFont="1" applyFill="1" applyBorder="1" quotePrefix="1">
      <alignment/>
      <protection/>
    </xf>
    <xf numFmtId="0" fontId="29" fillId="0" borderId="10" xfId="55" applyFont="1" applyFill="1" applyBorder="1">
      <alignment/>
      <protection/>
    </xf>
    <xf numFmtId="0" fontId="46" fillId="0" borderId="24" xfId="54" applyFont="1" applyFill="1" applyBorder="1" applyAlignment="1">
      <alignment horizontal="center" vertical="center" wrapText="1"/>
      <protection/>
    </xf>
    <xf numFmtId="0" fontId="29" fillId="0" borderId="19" xfId="55" applyFont="1" applyFill="1" applyBorder="1">
      <alignment/>
      <protection/>
    </xf>
    <xf numFmtId="0" fontId="46" fillId="0" borderId="25" xfId="54" applyFont="1" applyFill="1" applyBorder="1" applyAlignment="1">
      <alignment horizontal="center" vertical="center" wrapText="1"/>
      <protection/>
    </xf>
    <xf numFmtId="0" fontId="29" fillId="0" borderId="16" xfId="55" applyFont="1" applyFill="1" applyBorder="1">
      <alignment/>
      <protection/>
    </xf>
    <xf numFmtId="0" fontId="46" fillId="0" borderId="13" xfId="54" applyFont="1" applyFill="1" applyBorder="1" applyAlignment="1">
      <alignment horizontal="left" vertical="center" wrapText="1"/>
      <protection/>
    </xf>
    <xf numFmtId="4" fontId="46" fillId="0" borderId="13" xfId="54" applyNumberFormat="1" applyFont="1" applyFill="1" applyBorder="1" applyAlignment="1">
      <alignment horizontal="right" wrapText="1"/>
      <protection/>
    </xf>
    <xf numFmtId="0" fontId="46" fillId="0" borderId="0" xfId="54" applyFont="1" applyFill="1" applyBorder="1" applyAlignment="1">
      <alignment horizontal="left" vertical="center" wrapText="1"/>
      <protection/>
    </xf>
    <xf numFmtId="4" fontId="46" fillId="0" borderId="0" xfId="54" applyNumberFormat="1" applyFont="1" applyFill="1" applyBorder="1" applyAlignment="1">
      <alignment horizontal="right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0" fontId="3" fillId="0" borderId="0" xfId="54" applyFont="1" applyFill="1" applyBorder="1" applyAlignment="1">
      <alignment horizontal="left" vertical="top" wrapText="1"/>
      <protection/>
    </xf>
    <xf numFmtId="0" fontId="3" fillId="0" borderId="0" xfId="54" applyFont="1" applyFill="1" applyBorder="1" applyAlignment="1">
      <alignment horizontal="left" vertical="top"/>
      <protection/>
    </xf>
    <xf numFmtId="0" fontId="3" fillId="0" borderId="0" xfId="54" applyFont="1" applyFill="1" applyBorder="1" applyAlignment="1">
      <alignment wrapText="1"/>
      <protection/>
    </xf>
    <xf numFmtId="4" fontId="29" fillId="0" borderId="10" xfId="0" applyNumberFormat="1" applyFont="1" applyFill="1" applyBorder="1" applyAlignment="1">
      <alignment wrapText="1"/>
    </xf>
    <xf numFmtId="4" fontId="29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43" fontId="29" fillId="0" borderId="10" xfId="49" applyFont="1" applyBorder="1" applyAlignment="1">
      <alignment wrapText="1"/>
    </xf>
    <xf numFmtId="4" fontId="46" fillId="33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4" fontId="46" fillId="33" borderId="13" xfId="0" applyNumberFormat="1" applyFont="1" applyFill="1" applyBorder="1" applyAlignment="1">
      <alignment wrapText="1"/>
    </xf>
    <xf numFmtId="4" fontId="29" fillId="0" borderId="12" xfId="0" applyNumberFormat="1" applyFont="1" applyFill="1" applyBorder="1" applyAlignment="1">
      <alignment wrapText="1"/>
    </xf>
    <xf numFmtId="4" fontId="46" fillId="33" borderId="12" xfId="0" applyNumberFormat="1" applyFont="1" applyFill="1" applyBorder="1" applyAlignment="1">
      <alignment wrapText="1"/>
    </xf>
    <xf numFmtId="4" fontId="46" fillId="33" borderId="14" xfId="0" applyNumberFormat="1" applyFont="1" applyFill="1" applyBorder="1" applyAlignment="1">
      <alignment wrapText="1"/>
    </xf>
    <xf numFmtId="4" fontId="46" fillId="0" borderId="10" xfId="0" applyNumberFormat="1" applyFont="1" applyFill="1" applyBorder="1" applyAlignment="1">
      <alignment wrapText="1"/>
    </xf>
    <xf numFmtId="0" fontId="2" fillId="0" borderId="26" xfId="54" applyFont="1" applyBorder="1" applyAlignment="1">
      <alignment vertical="top"/>
      <protection/>
    </xf>
    <xf numFmtId="0" fontId="29" fillId="0" borderId="26" xfId="0" applyFont="1" applyBorder="1" applyAlignment="1">
      <alignment/>
    </xf>
    <xf numFmtId="4" fontId="29" fillId="0" borderId="26" xfId="0" applyNumberFormat="1" applyFont="1" applyBorder="1" applyAlignment="1">
      <alignment/>
    </xf>
    <xf numFmtId="49" fontId="29" fillId="0" borderId="16" xfId="0" applyNumberFormat="1" applyFont="1" applyFill="1" applyBorder="1" applyAlignment="1">
      <alignment wrapText="1"/>
    </xf>
    <xf numFmtId="0" fontId="46" fillId="33" borderId="16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15" fontId="3" fillId="0" borderId="10" xfId="0" applyNumberFormat="1" applyFont="1" applyBorder="1" applyAlignment="1">
      <alignment/>
    </xf>
    <xf numFmtId="0" fontId="46" fillId="0" borderId="0" xfId="0" applyFont="1" applyFill="1" applyBorder="1" applyAlignment="1">
      <alignment horizontal="left" wrapText="1"/>
    </xf>
    <xf numFmtId="0" fontId="29" fillId="0" borderId="0" xfId="0" applyFont="1" applyAlignment="1">
      <alignment/>
    </xf>
    <xf numFmtId="49" fontId="29" fillId="0" borderId="1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49" fontId="29" fillId="0" borderId="12" xfId="0" applyNumberFormat="1" applyFont="1" applyFill="1" applyBorder="1" applyAlignment="1">
      <alignment wrapText="1"/>
    </xf>
    <xf numFmtId="0" fontId="46" fillId="33" borderId="16" xfId="0" applyFont="1" applyFill="1" applyBorder="1" applyAlignment="1">
      <alignment horizontal="left" wrapText="1"/>
    </xf>
    <xf numFmtId="4" fontId="29" fillId="0" borderId="0" xfId="0" applyNumberFormat="1" applyFont="1" applyAlignment="1">
      <alignment/>
    </xf>
    <xf numFmtId="0" fontId="46" fillId="33" borderId="13" xfId="0" applyFont="1" applyFill="1" applyBorder="1" applyAlignment="1">
      <alignment horizontal="left" wrapText="1"/>
    </xf>
    <xf numFmtId="0" fontId="29" fillId="0" borderId="0" xfId="49" applyNumberFormat="1" applyFont="1" applyFill="1" applyAlignment="1">
      <alignment/>
    </xf>
    <xf numFmtId="4" fontId="29" fillId="0" borderId="16" xfId="0" applyNumberFormat="1" applyFont="1" applyFill="1" applyBorder="1" applyAlignment="1">
      <alignment wrapText="1"/>
    </xf>
    <xf numFmtId="4" fontId="46" fillId="33" borderId="16" xfId="0" applyNumberFormat="1" applyFont="1" applyFill="1" applyBorder="1" applyAlignment="1">
      <alignment wrapText="1"/>
    </xf>
    <xf numFmtId="49" fontId="29" fillId="0" borderId="27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33" borderId="13" xfId="0" applyFont="1" applyFill="1" applyBorder="1" applyAlignment="1">
      <alignment wrapText="1"/>
    </xf>
    <xf numFmtId="0" fontId="29" fillId="33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9" fillId="0" borderId="16" xfId="0" applyFont="1" applyFill="1" applyBorder="1" applyAlignment="1">
      <alignment wrapText="1"/>
    </xf>
    <xf numFmtId="0" fontId="29" fillId="0" borderId="10" xfId="0" applyFont="1" applyFill="1" applyBorder="1" applyAlignment="1" quotePrefix="1">
      <alignment wrapText="1"/>
    </xf>
    <xf numFmtId="4" fontId="29" fillId="0" borderId="10" xfId="0" applyNumberFormat="1" applyFont="1" applyBorder="1" applyAlignment="1">
      <alignment/>
    </xf>
    <xf numFmtId="0" fontId="46" fillId="33" borderId="19" xfId="0" applyFont="1" applyFill="1" applyBorder="1" applyAlignment="1">
      <alignment wrapText="1"/>
    </xf>
    <xf numFmtId="4" fontId="46" fillId="33" borderId="19" xfId="0" applyNumberFormat="1" applyFont="1" applyFill="1" applyBorder="1" applyAlignment="1">
      <alignment wrapText="1"/>
    </xf>
    <xf numFmtId="0" fontId="29" fillId="0" borderId="16" xfId="0" applyFont="1" applyBorder="1" applyAlignment="1">
      <alignment/>
    </xf>
    <xf numFmtId="4" fontId="29" fillId="0" borderId="16" xfId="49" applyNumberFormat="1" applyFont="1" applyBorder="1" applyAlignment="1">
      <alignment/>
    </xf>
    <xf numFmtId="0" fontId="29" fillId="0" borderId="11" xfId="0" applyFont="1" applyBorder="1" applyAlignment="1">
      <alignment/>
    </xf>
    <xf numFmtId="10" fontId="46" fillId="33" borderId="10" xfId="0" applyNumberFormat="1" applyFont="1" applyFill="1" applyBorder="1" applyAlignment="1">
      <alignment wrapText="1"/>
    </xf>
    <xf numFmtId="4" fontId="29" fillId="0" borderId="10" xfId="49" applyNumberFormat="1" applyFont="1" applyFill="1" applyBorder="1" applyAlignment="1">
      <alignment wrapText="1"/>
    </xf>
    <xf numFmtId="0" fontId="46" fillId="33" borderId="23" xfId="0" applyFont="1" applyFill="1" applyBorder="1" applyAlignment="1">
      <alignment wrapText="1"/>
    </xf>
    <xf numFmtId="49" fontId="29" fillId="0" borderId="15" xfId="0" applyNumberFormat="1" applyFont="1" applyFill="1" applyBorder="1" applyAlignment="1">
      <alignment wrapText="1"/>
    </xf>
    <xf numFmtId="49" fontId="29" fillId="0" borderId="28" xfId="0" applyNumberFormat="1" applyFont="1" applyFill="1" applyBorder="1" applyAlignment="1">
      <alignment wrapText="1"/>
    </xf>
    <xf numFmtId="4" fontId="29" fillId="0" borderId="15" xfId="49" applyNumberFormat="1" applyFont="1" applyFill="1" applyBorder="1" applyAlignment="1">
      <alignment wrapText="1"/>
    </xf>
    <xf numFmtId="49" fontId="29" fillId="0" borderId="23" xfId="0" applyNumberFormat="1" applyFont="1" applyFill="1" applyBorder="1" applyAlignment="1">
      <alignment wrapText="1"/>
    </xf>
    <xf numFmtId="4" fontId="46" fillId="33" borderId="10" xfId="49" applyNumberFormat="1" applyFont="1" applyFill="1" applyBorder="1" applyAlignment="1">
      <alignment wrapText="1"/>
    </xf>
    <xf numFmtId="4" fontId="46" fillId="33" borderId="15" xfId="49" applyNumberFormat="1" applyFont="1" applyFill="1" applyBorder="1" applyAlignment="1">
      <alignment wrapText="1"/>
    </xf>
    <xf numFmtId="0" fontId="46" fillId="33" borderId="28" xfId="0" applyFont="1" applyFill="1" applyBorder="1" applyAlignment="1">
      <alignment wrapText="1"/>
    </xf>
    <xf numFmtId="4" fontId="46" fillId="33" borderId="14" xfId="49" applyNumberFormat="1" applyFont="1" applyFill="1" applyBorder="1" applyAlignment="1">
      <alignment wrapText="1"/>
    </xf>
    <xf numFmtId="0" fontId="46" fillId="33" borderId="12" xfId="0" applyFont="1" applyFill="1" applyBorder="1" applyAlignment="1">
      <alignment wrapText="1"/>
    </xf>
    <xf numFmtId="4" fontId="46" fillId="33" borderId="29" xfId="0" applyNumberFormat="1" applyFont="1" applyFill="1" applyBorder="1" applyAlignment="1">
      <alignment wrapText="1"/>
    </xf>
    <xf numFmtId="10" fontId="29" fillId="0" borderId="0" xfId="49" applyNumberFormat="1" applyFont="1" applyAlignment="1">
      <alignment/>
    </xf>
    <xf numFmtId="2" fontId="29" fillId="0" borderId="0" xfId="49" applyNumberFormat="1" applyFont="1" applyAlignment="1">
      <alignment/>
    </xf>
    <xf numFmtId="10" fontId="46" fillId="33" borderId="12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4" fontId="46" fillId="33" borderId="15" xfId="0" applyNumberFormat="1" applyFont="1" applyFill="1" applyBorder="1" applyAlignment="1">
      <alignment wrapText="1"/>
    </xf>
    <xf numFmtId="4" fontId="46" fillId="0" borderId="0" xfId="0" applyNumberFormat="1" applyFont="1" applyFill="1" applyBorder="1" applyAlignment="1">
      <alignment wrapText="1"/>
    </xf>
    <xf numFmtId="10" fontId="46" fillId="33" borderId="16" xfId="0" applyNumberFormat="1" applyFont="1" applyFill="1" applyBorder="1" applyAlignment="1">
      <alignment horizontal="center"/>
    </xf>
    <xf numFmtId="2" fontId="46" fillId="29" borderId="16" xfId="49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0" fontId="2" fillId="28" borderId="30" xfId="0" applyFont="1" applyFill="1" applyBorder="1" applyAlignment="1">
      <alignment horizontal="center" vertical="center"/>
    </xf>
    <xf numFmtId="0" fontId="2" fillId="28" borderId="31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46" fillId="29" borderId="1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 indent="1"/>
    </xf>
    <xf numFmtId="0" fontId="51" fillId="0" borderId="10" xfId="0" applyFont="1" applyFill="1" applyBorder="1" applyAlignment="1">
      <alignment horizontal="left" vertical="center" indent="1"/>
    </xf>
    <xf numFmtId="4" fontId="46" fillId="0" borderId="10" xfId="0" applyNumberFormat="1" applyFont="1" applyFill="1" applyBorder="1" applyAlignment="1">
      <alignment horizontal="right"/>
    </xf>
    <xf numFmtId="4" fontId="51" fillId="0" borderId="10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vertical="center"/>
    </xf>
    <xf numFmtId="4" fontId="46" fillId="33" borderId="10" xfId="0" applyNumberFormat="1" applyFont="1" applyFill="1" applyBorder="1" applyAlignment="1">
      <alignment horizontal="right"/>
    </xf>
    <xf numFmtId="4" fontId="29" fillId="0" borderId="10" xfId="0" applyNumberFormat="1" applyFont="1" applyBorder="1" applyAlignment="1">
      <alignment/>
    </xf>
    <xf numFmtId="0" fontId="50" fillId="0" borderId="23" xfId="0" applyFont="1" applyFill="1" applyBorder="1" applyAlignment="1">
      <alignment vertical="center"/>
    </xf>
    <xf numFmtId="0" fontId="51" fillId="0" borderId="18" xfId="0" applyFont="1" applyFill="1" applyBorder="1" applyAlignment="1">
      <alignment horizontal="left" vertical="center" wrapText="1" indent="1"/>
    </xf>
    <xf numFmtId="0" fontId="51" fillId="0" borderId="23" xfId="0" applyFont="1" applyFill="1" applyBorder="1" applyAlignment="1">
      <alignment horizontal="left" vertical="center" indent="1"/>
    </xf>
    <xf numFmtId="4" fontId="46" fillId="0" borderId="10" xfId="0" applyNumberFormat="1" applyFont="1" applyBorder="1" applyAlignment="1">
      <alignment/>
    </xf>
    <xf numFmtId="0" fontId="50" fillId="33" borderId="23" xfId="0" applyFont="1" applyFill="1" applyBorder="1" applyAlignment="1">
      <alignment vertical="center"/>
    </xf>
    <xf numFmtId="4" fontId="46" fillId="33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center"/>
    </xf>
    <xf numFmtId="0" fontId="33" fillId="0" borderId="38" xfId="54" applyFont="1" applyBorder="1" applyAlignment="1" applyProtection="1">
      <alignment horizontal="center" vertical="top"/>
      <protection hidden="1"/>
    </xf>
    <xf numFmtId="0" fontId="33" fillId="0" borderId="10" xfId="54" applyFont="1" applyBorder="1" applyAlignment="1" applyProtection="1">
      <alignment horizontal="center" vertical="top"/>
      <protection hidden="1"/>
    </xf>
    <xf numFmtId="0" fontId="52" fillId="33" borderId="10" xfId="54" applyFont="1" applyFill="1" applyBorder="1" applyAlignment="1" applyProtection="1">
      <alignment horizontal="center" vertical="top"/>
      <protection hidden="1"/>
    </xf>
    <xf numFmtId="0" fontId="2" fillId="0" borderId="37" xfId="0" applyFont="1" applyFill="1" applyBorder="1" applyAlignment="1">
      <alignment horizontal="left" indent="1"/>
    </xf>
    <xf numFmtId="0" fontId="29" fillId="0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10" xfId="54" applyFont="1" applyBorder="1" applyAlignment="1" applyProtection="1">
      <alignment horizontal="center" vertical="top"/>
      <protection hidden="1"/>
    </xf>
    <xf numFmtId="0" fontId="53" fillId="33" borderId="10" xfId="54" applyFont="1" applyFill="1" applyBorder="1" applyAlignment="1" applyProtection="1">
      <alignment horizontal="center" vertical="top"/>
      <protection hidden="1"/>
    </xf>
    <xf numFmtId="0" fontId="29" fillId="0" borderId="10" xfId="0" applyFont="1" applyFill="1" applyBorder="1" applyAlignment="1" quotePrefix="1">
      <alignment horizontal="center"/>
    </xf>
    <xf numFmtId="0" fontId="2" fillId="0" borderId="32" xfId="53" applyFont="1" applyFill="1" applyBorder="1" applyAlignment="1">
      <alignment horizontal="center" vertical="top" wrapText="1"/>
      <protection/>
    </xf>
    <xf numFmtId="0" fontId="2" fillId="0" borderId="26" xfId="53" applyFont="1" applyFill="1" applyBorder="1" applyAlignment="1">
      <alignment horizontal="left" vertical="top" wrapText="1"/>
      <protection/>
    </xf>
    <xf numFmtId="0" fontId="29" fillId="0" borderId="0" xfId="0" applyFont="1" applyFill="1" applyBorder="1" applyAlignment="1">
      <alignment wrapText="1"/>
    </xf>
    <xf numFmtId="0" fontId="2" fillId="29" borderId="23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" fillId="0" borderId="38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" fontId="2" fillId="29" borderId="10" xfId="49" applyNumberFormat="1" applyFont="1" applyFill="1" applyBorder="1" applyAlignment="1">
      <alignment horizontal="center" vertical="center" wrapText="1"/>
    </xf>
    <xf numFmtId="0" fontId="2" fillId="29" borderId="10" xfId="53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0" fontId="2" fillId="29" borderId="39" xfId="53" applyFont="1" applyFill="1" applyBorder="1" applyAlignment="1">
      <alignment horizontal="center" vertical="top"/>
      <protection/>
    </xf>
    <xf numFmtId="43" fontId="2" fillId="29" borderId="10" xfId="49" applyFont="1" applyFill="1" applyBorder="1" applyAlignment="1">
      <alignment horizontal="center" vertical="center" wrapText="1"/>
    </xf>
    <xf numFmtId="0" fontId="2" fillId="29" borderId="10" xfId="53" applyFont="1" applyFill="1" applyBorder="1" applyAlignment="1">
      <alignment vertical="top"/>
      <protection/>
    </xf>
    <xf numFmtId="0" fontId="2" fillId="29" borderId="40" xfId="53" applyFont="1" applyFill="1" applyBorder="1" applyAlignment="1">
      <alignment horizontal="left" vertical="top"/>
      <protection/>
    </xf>
    <xf numFmtId="0" fontId="2" fillId="29" borderId="41" xfId="53" applyFont="1" applyFill="1" applyBorder="1" applyAlignment="1">
      <alignment horizontal="left" vertical="top"/>
      <protection/>
    </xf>
    <xf numFmtId="0" fontId="46" fillId="29" borderId="42" xfId="54" applyFont="1" applyFill="1" applyBorder="1" applyAlignment="1">
      <alignment horizontal="center" vertical="center" wrapText="1"/>
      <protection/>
    </xf>
    <xf numFmtId="0" fontId="46" fillId="29" borderId="42" xfId="0" applyFont="1" applyFill="1" applyBorder="1" applyAlignment="1">
      <alignment horizontal="center" vertical="center"/>
    </xf>
    <xf numFmtId="0" fontId="2" fillId="29" borderId="10" xfId="53" applyFont="1" applyFill="1" applyBorder="1" applyAlignment="1">
      <alignment wrapText="1"/>
      <protection/>
    </xf>
    <xf numFmtId="4" fontId="2" fillId="29" borderId="10" xfId="49" applyNumberFormat="1" applyFont="1" applyFill="1" applyBorder="1" applyAlignment="1">
      <alignment horizontal="center" vertical="top" wrapText="1"/>
    </xf>
    <xf numFmtId="0" fontId="2" fillId="29" borderId="41" xfId="53" applyFont="1" applyFill="1" applyBorder="1" applyAlignment="1">
      <alignment horizontal="center" vertical="top"/>
      <protection/>
    </xf>
    <xf numFmtId="4" fontId="46" fillId="29" borderId="42" xfId="0" applyNumberFormat="1" applyFont="1" applyFill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29" fillId="0" borderId="18" xfId="0" applyFont="1" applyBorder="1" applyAlignment="1">
      <alignment/>
    </xf>
    <xf numFmtId="4" fontId="29" fillId="0" borderId="18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0" fontId="2" fillId="28" borderId="43" xfId="0" applyFont="1" applyFill="1" applyBorder="1" applyAlignment="1" applyProtection="1">
      <alignment horizontal="center" vertical="center"/>
      <protection locked="0"/>
    </xf>
    <xf numFmtId="0" fontId="2" fillId="28" borderId="44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29" fillId="0" borderId="0" xfId="0" applyFont="1" applyAlignment="1">
      <alignment horizontal="justify" vertical="center"/>
    </xf>
    <xf numFmtId="0" fontId="2" fillId="29" borderId="23" xfId="53" applyFont="1" applyFill="1" applyBorder="1" applyAlignment="1">
      <alignment horizontal="left" vertical="center" wrapText="1"/>
      <protection/>
    </xf>
    <xf numFmtId="0" fontId="2" fillId="29" borderId="39" xfId="53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9" borderId="10" xfId="53" applyFont="1" applyFill="1" applyBorder="1" applyAlignment="1">
      <alignment horizontal="center" vertical="top" wrapText="1"/>
      <protection/>
    </xf>
    <xf numFmtId="0" fontId="2" fillId="29" borderId="18" xfId="0" applyFont="1" applyFill="1" applyBorder="1" applyAlignment="1">
      <alignment horizontal="center" vertical="center"/>
    </xf>
    <xf numFmtId="0" fontId="2" fillId="29" borderId="3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23" xfId="53" applyFont="1" applyFill="1" applyBorder="1" applyAlignment="1">
      <alignment horizontal="left" vertical="top" wrapText="1"/>
      <protection/>
    </xf>
    <xf numFmtId="0" fontId="2" fillId="29" borderId="18" xfId="53" applyFont="1" applyFill="1" applyBorder="1" applyAlignment="1">
      <alignment horizontal="left" vertical="top" wrapText="1"/>
      <protection/>
    </xf>
    <xf numFmtId="0" fontId="2" fillId="29" borderId="39" xfId="53" applyFont="1" applyFill="1" applyBorder="1" applyAlignment="1">
      <alignment horizontal="left" vertical="top" wrapText="1"/>
      <protection/>
    </xf>
    <xf numFmtId="0" fontId="2" fillId="29" borderId="23" xfId="53" applyFont="1" applyFill="1" applyBorder="1" applyAlignment="1">
      <alignment horizontal="left" vertical="top"/>
      <protection/>
    </xf>
    <xf numFmtId="0" fontId="2" fillId="29" borderId="18" xfId="53" applyFont="1" applyFill="1" applyBorder="1" applyAlignment="1">
      <alignment horizontal="left" vertical="top"/>
      <protection/>
    </xf>
    <xf numFmtId="0" fontId="2" fillId="29" borderId="39" xfId="53" applyFont="1" applyFill="1" applyBorder="1" applyAlignment="1">
      <alignment horizontal="left" vertical="top"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horizontal="left" vertical="top" wrapText="1"/>
      <protection/>
    </xf>
    <xf numFmtId="0" fontId="2" fillId="0" borderId="22" xfId="54" applyFont="1" applyFill="1" applyBorder="1" applyAlignment="1">
      <alignment horizontal="center"/>
      <protection/>
    </xf>
    <xf numFmtId="4" fontId="29" fillId="0" borderId="16" xfId="0" applyNumberFormat="1" applyFont="1" applyBorder="1" applyAlignment="1">
      <alignment/>
    </xf>
    <xf numFmtId="0" fontId="46" fillId="0" borderId="10" xfId="0" applyFont="1" applyBorder="1" applyAlignment="1">
      <alignment/>
    </xf>
    <xf numFmtId="43" fontId="2" fillId="29" borderId="10" xfId="49" applyFont="1" applyFill="1" applyBorder="1" applyAlignment="1">
      <alignment vertical="top" wrapText="1"/>
    </xf>
    <xf numFmtId="0" fontId="46" fillId="29" borderId="19" xfId="54" applyFont="1" applyFill="1" applyBorder="1" applyAlignment="1">
      <alignment horizontal="center" vertical="center" wrapText="1"/>
      <protection/>
    </xf>
    <xf numFmtId="4" fontId="46" fillId="29" borderId="19" xfId="0" applyNumberFormat="1" applyFont="1" applyFill="1" applyBorder="1" applyAlignment="1">
      <alignment horizontal="center" vertical="center"/>
    </xf>
    <xf numFmtId="4" fontId="46" fillId="29" borderId="19" xfId="0" applyNumberFormat="1" applyFont="1" applyFill="1" applyBorder="1" applyAlignment="1" quotePrefix="1">
      <alignment horizontal="center" vertical="center"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0" fontId="29" fillId="0" borderId="16" xfId="0" applyFont="1" applyBorder="1" applyAlignment="1">
      <alignment wrapText="1"/>
    </xf>
    <xf numFmtId="43" fontId="29" fillId="0" borderId="16" xfId="49" applyFont="1" applyBorder="1" applyAlignment="1">
      <alignment wrapText="1"/>
    </xf>
    <xf numFmtId="0" fontId="29" fillId="0" borderId="0" xfId="0" applyFont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4" fontId="29" fillId="0" borderId="24" xfId="0" applyNumberFormat="1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16" xfId="0" applyFont="1" applyBorder="1" applyAlignment="1">
      <alignment/>
    </xf>
    <xf numFmtId="4" fontId="29" fillId="0" borderId="10" xfId="0" applyNumberFormat="1" applyFont="1" applyFill="1" applyBorder="1" applyAlignment="1">
      <alignment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wrapText="1"/>
    </xf>
    <xf numFmtId="0" fontId="3" fillId="0" borderId="46" xfId="0" applyFont="1" applyBorder="1" applyAlignment="1">
      <alignment/>
    </xf>
    <xf numFmtId="43" fontId="3" fillId="0" borderId="47" xfId="49" applyFont="1" applyBorder="1" applyAlignment="1">
      <alignment/>
    </xf>
    <xf numFmtId="43" fontId="3" fillId="0" borderId="47" xfId="0" applyNumberFormat="1" applyFont="1" applyFill="1" applyBorder="1" applyAlignment="1">
      <alignment horizontal="center" wrapText="1"/>
    </xf>
    <xf numFmtId="10" fontId="3" fillId="0" borderId="47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/>
    </xf>
    <xf numFmtId="4" fontId="49" fillId="0" borderId="47" xfId="0" applyNumberFormat="1" applyFont="1" applyFill="1" applyBorder="1" applyAlignment="1">
      <alignment/>
    </xf>
    <xf numFmtId="4" fontId="49" fillId="0" borderId="48" xfId="0" applyNumberFormat="1" applyFont="1" applyFill="1" applyBorder="1" applyAlignment="1">
      <alignment/>
    </xf>
    <xf numFmtId="4" fontId="49" fillId="0" borderId="0" xfId="0" applyNumberFormat="1" applyFont="1" applyFill="1" applyAlignment="1">
      <alignment/>
    </xf>
    <xf numFmtId="43" fontId="3" fillId="0" borderId="46" xfId="49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6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0" fontId="29" fillId="0" borderId="16" xfId="0" applyFont="1" applyBorder="1" applyAlignment="1">
      <alignment horizontal="center"/>
    </xf>
    <xf numFmtId="10" fontId="29" fillId="0" borderId="39" xfId="60" applyNumberFormat="1" applyFont="1" applyFill="1" applyBorder="1" applyAlignment="1">
      <alignment wrapText="1"/>
    </xf>
    <xf numFmtId="0" fontId="46" fillId="0" borderId="16" xfId="0" applyFont="1" applyBorder="1" applyAlignment="1">
      <alignment/>
    </xf>
    <xf numFmtId="4" fontId="46" fillId="0" borderId="16" xfId="0" applyNumberFormat="1" applyFont="1" applyBorder="1" applyAlignment="1">
      <alignment/>
    </xf>
    <xf numFmtId="0" fontId="29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29" fillId="0" borderId="12" xfId="0" applyFont="1" applyBorder="1" applyAlignment="1">
      <alignment/>
    </xf>
    <xf numFmtId="0" fontId="50" fillId="0" borderId="16" xfId="0" applyFont="1" applyBorder="1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6"/>
  <sheetViews>
    <sheetView zoomScaleSheetLayoutView="100" zoomScalePageLayoutView="0" workbookViewId="0" topLeftCell="A1">
      <selection activeCell="A7" sqref="A7:A27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16384" width="12.8515625" style="2" customWidth="1"/>
  </cols>
  <sheetData>
    <row r="1" spans="1:3" ht="34.5" customHeight="1">
      <c r="A1" s="297" t="s">
        <v>211</v>
      </c>
      <c r="B1" s="298"/>
      <c r="C1" s="1"/>
    </row>
    <row r="2" spans="1:2" ht="15" customHeight="1">
      <c r="A2" s="222" t="s">
        <v>208</v>
      </c>
      <c r="B2" s="221" t="s">
        <v>209</v>
      </c>
    </row>
    <row r="3" spans="1:2" ht="11.25">
      <c r="A3" s="227"/>
      <c r="B3" s="231"/>
    </row>
    <row r="4" spans="1:2" ht="11.25">
      <c r="A4" s="228"/>
      <c r="B4" s="232" t="s">
        <v>251</v>
      </c>
    </row>
    <row r="5" spans="1:2" ht="11.25">
      <c r="A5" s="228"/>
      <c r="B5" s="232"/>
    </row>
    <row r="6" spans="1:2" ht="11.25">
      <c r="A6" s="228"/>
      <c r="B6" s="254" t="s">
        <v>0</v>
      </c>
    </row>
    <row r="7" spans="1:2" ht="11.25">
      <c r="A7" s="228" t="s">
        <v>1</v>
      </c>
      <c r="B7" s="233" t="s">
        <v>2</v>
      </c>
    </row>
    <row r="8" spans="1:2" ht="11.25">
      <c r="A8" s="228" t="s">
        <v>3</v>
      </c>
      <c r="B8" s="233" t="s">
        <v>4</v>
      </c>
    </row>
    <row r="9" spans="1:2" ht="11.25">
      <c r="A9" s="228" t="s">
        <v>5</v>
      </c>
      <c r="B9" s="233" t="s">
        <v>6</v>
      </c>
    </row>
    <row r="10" spans="1:2" ht="11.25">
      <c r="A10" s="228" t="s">
        <v>7</v>
      </c>
      <c r="B10" s="233" t="s">
        <v>8</v>
      </c>
    </row>
    <row r="11" spans="1:2" ht="11.25">
      <c r="A11" s="228" t="s">
        <v>9</v>
      </c>
      <c r="B11" s="233" t="s">
        <v>10</v>
      </c>
    </row>
    <row r="12" spans="1:2" ht="11.25">
      <c r="A12" s="228" t="s">
        <v>11</v>
      </c>
      <c r="B12" s="233" t="s">
        <v>12</v>
      </c>
    </row>
    <row r="13" spans="1:2" ht="11.25">
      <c r="A13" s="228" t="s">
        <v>13</v>
      </c>
      <c r="B13" s="233" t="s">
        <v>14</v>
      </c>
    </row>
    <row r="14" spans="1:2" ht="11.25">
      <c r="A14" s="228" t="s">
        <v>15</v>
      </c>
      <c r="B14" s="233" t="s">
        <v>16</v>
      </c>
    </row>
    <row r="15" spans="1:2" ht="11.25">
      <c r="A15" s="228" t="s">
        <v>17</v>
      </c>
      <c r="B15" s="233" t="s">
        <v>18</v>
      </c>
    </row>
    <row r="16" spans="1:2" ht="11.25">
      <c r="A16" s="228" t="s">
        <v>19</v>
      </c>
      <c r="B16" s="233" t="s">
        <v>20</v>
      </c>
    </row>
    <row r="17" spans="1:2" ht="11.25">
      <c r="A17" s="228" t="s">
        <v>21</v>
      </c>
      <c r="B17" s="233" t="s">
        <v>22</v>
      </c>
    </row>
    <row r="18" spans="1:2" ht="11.25">
      <c r="A18" s="228" t="s">
        <v>23</v>
      </c>
      <c r="B18" s="233" t="s">
        <v>24</v>
      </c>
    </row>
    <row r="19" spans="1:2" ht="11.25">
      <c r="A19" s="228" t="s">
        <v>25</v>
      </c>
      <c r="B19" s="233" t="s">
        <v>26</v>
      </c>
    </row>
    <row r="20" spans="1:2" ht="11.25">
      <c r="A20" s="228" t="s">
        <v>27</v>
      </c>
      <c r="B20" s="233" t="s">
        <v>28</v>
      </c>
    </row>
    <row r="21" spans="1:2" ht="11.25">
      <c r="A21" s="228" t="s">
        <v>29</v>
      </c>
      <c r="B21" s="233" t="s">
        <v>30</v>
      </c>
    </row>
    <row r="22" spans="1:2" ht="11.25">
      <c r="A22" s="228" t="s">
        <v>31</v>
      </c>
      <c r="B22" s="233" t="s">
        <v>32</v>
      </c>
    </row>
    <row r="23" spans="1:2" ht="11.25">
      <c r="A23" s="228" t="s">
        <v>33</v>
      </c>
      <c r="B23" s="233" t="s">
        <v>34</v>
      </c>
    </row>
    <row r="24" spans="1:2" ht="11.25">
      <c r="A24" s="228" t="s">
        <v>35</v>
      </c>
      <c r="B24" s="233" t="s">
        <v>36</v>
      </c>
    </row>
    <row r="25" spans="1:2" ht="11.25">
      <c r="A25" s="228" t="s">
        <v>37</v>
      </c>
      <c r="B25" s="233" t="s">
        <v>38</v>
      </c>
    </row>
    <row r="26" spans="1:2" ht="11.25">
      <c r="A26" s="228" t="s">
        <v>39</v>
      </c>
      <c r="B26" s="233" t="s">
        <v>40</v>
      </c>
    </row>
    <row r="27" spans="1:2" ht="11.25">
      <c r="A27" s="228" t="s">
        <v>41</v>
      </c>
      <c r="B27" s="233" t="s">
        <v>42</v>
      </c>
    </row>
    <row r="28" spans="1:2" ht="11.25">
      <c r="A28" s="228"/>
      <c r="B28" s="233"/>
    </row>
    <row r="29" spans="1:2" ht="11.25">
      <c r="A29" s="228"/>
      <c r="B29" s="254"/>
    </row>
    <row r="30" spans="1:2" ht="11.25">
      <c r="A30" s="228" t="s">
        <v>267</v>
      </c>
      <c r="B30" s="233" t="s">
        <v>249</v>
      </c>
    </row>
    <row r="31" spans="1:2" ht="11.25">
      <c r="A31" s="228" t="s">
        <v>268</v>
      </c>
      <c r="B31" s="233" t="s">
        <v>250</v>
      </c>
    </row>
    <row r="32" spans="1:2" ht="11.25">
      <c r="A32" s="228"/>
      <c r="B32" s="233"/>
    </row>
    <row r="33" spans="1:2" ht="11.25">
      <c r="A33" s="228"/>
      <c r="B33" s="232" t="s">
        <v>252</v>
      </c>
    </row>
    <row r="34" spans="1:2" ht="11.25">
      <c r="A34" s="228" t="s">
        <v>264</v>
      </c>
      <c r="B34" s="233" t="s">
        <v>44</v>
      </c>
    </row>
    <row r="35" spans="1:2" ht="11.25">
      <c r="A35" s="228"/>
      <c r="B35" s="233" t="s">
        <v>45</v>
      </c>
    </row>
    <row r="36" spans="1:2" ht="12" thickBot="1">
      <c r="A36" s="229"/>
      <c r="B36" s="230"/>
    </row>
  </sheetData>
  <sheetProtection password="EDBA" sheet="1" formatCells="0" formatColumns="0" formatRows="0" autoFilter="0" pivotTables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zoomScalePageLayoutView="0" workbookViewId="0" topLeftCell="A1">
      <selection activeCell="A19" sqref="A19:D1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 customHeight="1">
      <c r="A1" s="3" t="s">
        <v>46</v>
      </c>
      <c r="B1" s="3"/>
      <c r="C1" s="4"/>
      <c r="D1" s="4"/>
      <c r="E1" s="4"/>
      <c r="F1" s="7"/>
    </row>
    <row r="2" spans="1:5" ht="11.25" customHeight="1">
      <c r="A2" s="3" t="s">
        <v>253</v>
      </c>
      <c r="B2" s="3"/>
      <c r="C2" s="4"/>
      <c r="D2" s="4"/>
      <c r="E2" s="4"/>
    </row>
    <row r="3" ht="11.25" customHeight="1"/>
    <row r="4" ht="11.25">
      <c r="F4" s="12" t="s">
        <v>86</v>
      </c>
    </row>
    <row r="5" spans="1:5" ht="11.25" customHeight="1">
      <c r="A5" s="63" t="s">
        <v>196</v>
      </c>
      <c r="B5" s="63"/>
      <c r="C5" s="64"/>
      <c r="D5" s="64"/>
      <c r="E5" s="64"/>
    </row>
    <row r="6" spans="1:5" s="19" customFormat="1" ht="11.25">
      <c r="A6" s="65"/>
      <c r="B6" s="65"/>
      <c r="C6" s="64"/>
      <c r="D6" s="64"/>
      <c r="E6" s="64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  <c r="F7" s="60" t="s">
        <v>83</v>
      </c>
    </row>
    <row r="8" spans="1:6" ht="11.25">
      <c r="A8" s="335">
        <v>125105911</v>
      </c>
      <c r="B8" s="50" t="s">
        <v>403</v>
      </c>
      <c r="C8" s="336">
        <v>22040</v>
      </c>
      <c r="D8" s="319">
        <v>22040</v>
      </c>
      <c r="E8" s="192"/>
      <c r="F8" s="149"/>
    </row>
    <row r="9" spans="1:6" ht="11.25">
      <c r="A9" s="189"/>
      <c r="B9" s="189"/>
      <c r="C9" s="147"/>
      <c r="D9" s="192"/>
      <c r="E9" s="192"/>
      <c r="F9" s="149"/>
    </row>
    <row r="10" spans="1:6" ht="11.25">
      <c r="A10" s="189"/>
      <c r="B10" s="189"/>
      <c r="C10" s="147"/>
      <c r="D10" s="192"/>
      <c r="E10" s="192"/>
      <c r="F10" s="149"/>
    </row>
    <row r="11" spans="1:6" ht="11.25">
      <c r="A11" s="189"/>
      <c r="B11" s="189"/>
      <c r="C11" s="147"/>
      <c r="D11" s="192"/>
      <c r="E11" s="192"/>
      <c r="F11" s="149"/>
    </row>
    <row r="12" spans="1:6" ht="11.25">
      <c r="A12" s="189"/>
      <c r="B12" s="189"/>
      <c r="C12" s="147"/>
      <c r="D12" s="192"/>
      <c r="E12" s="192"/>
      <c r="F12" s="149"/>
    </row>
    <row r="13" spans="1:6" ht="11.25">
      <c r="A13" s="186"/>
      <c r="B13" s="186" t="s">
        <v>84</v>
      </c>
      <c r="C13" s="152">
        <f>SUM(C8:C12)</f>
        <v>22040</v>
      </c>
      <c r="D13" s="152">
        <f>SUM(D8:D12)</f>
        <v>22040</v>
      </c>
      <c r="E13" s="152">
        <f>SUM(E8:E12)</f>
        <v>0</v>
      </c>
      <c r="F13" s="186"/>
    </row>
    <row r="14" spans="1:6" ht="11.25">
      <c r="A14" s="172"/>
      <c r="B14" s="172"/>
      <c r="C14" s="180"/>
      <c r="D14" s="180"/>
      <c r="E14" s="180"/>
      <c r="F14" s="172"/>
    </row>
    <row r="15" spans="1:6" ht="11.25">
      <c r="A15" s="172"/>
      <c r="B15" s="172"/>
      <c r="C15" s="180"/>
      <c r="D15" s="180"/>
      <c r="E15" s="180"/>
      <c r="F15" s="172"/>
    </row>
    <row r="16" spans="1:6" ht="11.25" customHeight="1">
      <c r="A16" s="66" t="s">
        <v>278</v>
      </c>
      <c r="B16" s="67"/>
      <c r="C16" s="64"/>
      <c r="D16" s="64"/>
      <c r="E16" s="64"/>
      <c r="F16" s="12" t="s">
        <v>86</v>
      </c>
    </row>
    <row r="17" spans="1:5" ht="11.25">
      <c r="A17" s="68"/>
      <c r="B17" s="68"/>
      <c r="C17" s="69"/>
      <c r="D17" s="69"/>
      <c r="E17" s="69"/>
    </row>
    <row r="18" spans="1:6" ht="15" customHeight="1">
      <c r="A18" s="15" t="s">
        <v>49</v>
      </c>
      <c r="B18" s="16" t="s">
        <v>50</v>
      </c>
      <c r="C18" s="59" t="s">
        <v>80</v>
      </c>
      <c r="D18" s="59" t="s">
        <v>81</v>
      </c>
      <c r="E18" s="59" t="s">
        <v>82</v>
      </c>
      <c r="F18" s="60" t="s">
        <v>83</v>
      </c>
    </row>
    <row r="19" spans="1:6" s="256" customFormat="1" ht="11.25" customHeight="1">
      <c r="A19" s="250">
        <v>126505911</v>
      </c>
      <c r="B19" s="50" t="s">
        <v>404</v>
      </c>
      <c r="C19" s="337">
        <v>-918.33</v>
      </c>
      <c r="D19" s="338">
        <v>-918.33</v>
      </c>
      <c r="E19" s="147"/>
      <c r="F19" s="149"/>
    </row>
    <row r="20" spans="1:6" ht="11.25">
      <c r="A20" s="173"/>
      <c r="B20" s="189"/>
      <c r="C20" s="147"/>
      <c r="D20" s="147"/>
      <c r="E20" s="147"/>
      <c r="F20" s="149"/>
    </row>
    <row r="21" spans="1:6" ht="11.25">
      <c r="A21" s="186"/>
      <c r="B21" s="186" t="s">
        <v>84</v>
      </c>
      <c r="C21" s="152">
        <f>SUM(C20:C20)</f>
        <v>0</v>
      </c>
      <c r="D21" s="152">
        <f>SUM(D20:D20)</f>
        <v>0</v>
      </c>
      <c r="E21" s="152">
        <f>SUM(E20:E20)</f>
        <v>0</v>
      </c>
      <c r="F21" s="186"/>
    </row>
    <row r="22" spans="1:6" ht="11.25">
      <c r="A22" s="172"/>
      <c r="B22" s="172"/>
      <c r="C22" s="180"/>
      <c r="D22" s="180"/>
      <c r="E22" s="180"/>
      <c r="F22" s="172"/>
    </row>
    <row r="23" spans="1:6" ht="11.25">
      <c r="A23" s="172"/>
      <c r="B23" s="172"/>
      <c r="C23" s="180"/>
      <c r="D23" s="180"/>
      <c r="E23" s="180"/>
      <c r="F23" s="172"/>
    </row>
    <row r="24" spans="1:6" ht="11.25" customHeight="1">
      <c r="A24" s="67" t="s">
        <v>204</v>
      </c>
      <c r="B24" s="172"/>
      <c r="C24" s="70"/>
      <c r="D24" s="70"/>
      <c r="E24" s="54"/>
      <c r="F24" s="55" t="s">
        <v>87</v>
      </c>
    </row>
    <row r="25" spans="1:3" ht="11.25">
      <c r="A25" s="46"/>
      <c r="B25" s="46"/>
      <c r="C25" s="22"/>
    </row>
    <row r="26" spans="1:6" ht="15" customHeight="1">
      <c r="A26" s="15" t="s">
        <v>49</v>
      </c>
      <c r="B26" s="16" t="s">
        <v>50</v>
      </c>
      <c r="C26" s="59" t="s">
        <v>80</v>
      </c>
      <c r="D26" s="59" t="s">
        <v>81</v>
      </c>
      <c r="E26" s="59" t="s">
        <v>82</v>
      </c>
      <c r="F26" s="60" t="s">
        <v>83</v>
      </c>
    </row>
    <row r="27" spans="1:6" ht="11.25">
      <c r="A27" s="189"/>
      <c r="B27" s="189"/>
      <c r="C27" s="147"/>
      <c r="D27" s="192"/>
      <c r="E27" s="192"/>
      <c r="F27" s="149"/>
    </row>
    <row r="28" spans="1:6" ht="11.25">
      <c r="A28" s="189"/>
      <c r="B28" s="189"/>
      <c r="C28" s="147"/>
      <c r="D28" s="192"/>
      <c r="E28" s="192"/>
      <c r="F28" s="149"/>
    </row>
    <row r="29" spans="1:6" ht="11.25">
      <c r="A29" s="189"/>
      <c r="B29" s="189"/>
      <c r="C29" s="147"/>
      <c r="D29" s="192"/>
      <c r="E29" s="192"/>
      <c r="F29" s="149"/>
    </row>
    <row r="30" spans="1:6" ht="11.25">
      <c r="A30" s="189"/>
      <c r="B30" s="189"/>
      <c r="C30" s="147"/>
      <c r="D30" s="192"/>
      <c r="E30" s="192"/>
      <c r="F30" s="149"/>
    </row>
    <row r="31" spans="1:6" ht="11.25">
      <c r="A31" s="189"/>
      <c r="B31" s="189"/>
      <c r="C31" s="147"/>
      <c r="D31" s="192"/>
      <c r="E31" s="192"/>
      <c r="F31" s="149"/>
    </row>
    <row r="32" spans="1:6" ht="11.25">
      <c r="A32" s="189"/>
      <c r="B32" s="189"/>
      <c r="C32" s="147"/>
      <c r="D32" s="192"/>
      <c r="E32" s="192"/>
      <c r="F32" s="149"/>
    </row>
    <row r="33" spans="1:6" ht="11.25">
      <c r="A33" s="193"/>
      <c r="B33" s="193" t="s">
        <v>84</v>
      </c>
      <c r="C33" s="194">
        <f>SUM(C27:C27)</f>
        <v>0</v>
      </c>
      <c r="D33" s="194">
        <f>SUM(D27:D27)</f>
        <v>0</v>
      </c>
      <c r="E33" s="194">
        <f>SUM(E27:E27)</f>
        <v>0</v>
      </c>
      <c r="F33" s="194"/>
    </row>
    <row r="34" spans="1:6" ht="11.25">
      <c r="A34" s="159"/>
      <c r="B34" s="160"/>
      <c r="C34" s="161"/>
      <c r="D34" s="161"/>
      <c r="E34" s="161"/>
      <c r="F34" s="160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26 B18"/>
    <dataValidation allowBlank="1" showInputMessage="1" showErrorMessage="1" prompt="Corresponde al número de la cuenta de acuerdo al Plan de Cuentas emitido por el CONAC (DOF 22/11/2010)." sqref="A7 A26 A18"/>
    <dataValidation allowBlank="1" showInputMessage="1" showErrorMessage="1" prompt="Saldo al 31 de diciembre del año anterior a la cuenta pública que se presenta." sqref="C7 C26 C18"/>
    <dataValidation allowBlank="1" showInputMessage="1" showErrorMessage="1" prompt="Diferencia entre el saldo final y el inicial presentados." sqref="E7 E26 E18"/>
    <dataValidation allowBlank="1" showInputMessage="1" showErrorMessage="1" prompt="Importe final del periodo que corresponde la cuenta pública presentada (mensual:  enero, febrero, marzo, etc.; trimestral: 1er, 2do, 3ro. o 4to.)." sqref="D7 D26 D18"/>
    <dataValidation allowBlank="1" showInputMessage="1" showErrorMessage="1" prompt="Indicar el medio como se está amortizando el intangible, por tiempo, por uso." sqref="F7 F26 F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71" customWidth="1"/>
    <col min="2" max="7" width="11.421875" style="71" customWidth="1"/>
    <col min="8" max="8" width="17.7109375" style="71" customWidth="1"/>
    <col min="9" max="16384" width="11.421875" style="71" customWidth="1"/>
  </cols>
  <sheetData>
    <row r="1" spans="1:8" ht="11.25">
      <c r="A1" s="3" t="s">
        <v>46</v>
      </c>
      <c r="B1" s="3"/>
      <c r="C1" s="3"/>
      <c r="D1" s="3"/>
      <c r="E1" s="3"/>
      <c r="F1" s="3"/>
      <c r="G1" s="3"/>
      <c r="H1" s="7"/>
    </row>
    <row r="2" spans="1:8" ht="11.25">
      <c r="A2" s="3" t="s">
        <v>253</v>
      </c>
      <c r="B2" s="3"/>
      <c r="C2" s="3"/>
      <c r="D2" s="3"/>
      <c r="E2" s="3"/>
      <c r="F2" s="3"/>
      <c r="G2" s="3"/>
      <c r="H2" s="8"/>
    </row>
    <row r="3" spans="1:8" ht="11.2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279"/>
    </row>
    <row r="5" spans="1:8" ht="11.25" customHeight="1">
      <c r="A5" s="72" t="s">
        <v>89</v>
      </c>
      <c r="B5" s="73"/>
      <c r="C5" s="279"/>
      <c r="D5" s="279"/>
      <c r="E5" s="65"/>
      <c r="F5" s="65"/>
      <c r="G5" s="65"/>
      <c r="H5" s="278" t="s">
        <v>88</v>
      </c>
    </row>
    <row r="6" spans="10:17" ht="11.25">
      <c r="J6" s="300"/>
      <c r="K6" s="300"/>
      <c r="L6" s="300"/>
      <c r="M6" s="300"/>
      <c r="N6" s="300"/>
      <c r="O6" s="300"/>
      <c r="P6" s="300"/>
      <c r="Q6" s="300"/>
    </row>
    <row r="7" ht="11.25">
      <c r="A7" s="3" t="s">
        <v>90</v>
      </c>
    </row>
    <row r="8" spans="1:8" ht="52.5" customHeight="1">
      <c r="A8" s="301" t="s">
        <v>91</v>
      </c>
      <c r="B8" s="301"/>
      <c r="C8" s="301"/>
      <c r="D8" s="301"/>
      <c r="E8" s="301"/>
      <c r="F8" s="301"/>
      <c r="G8" s="301"/>
      <c r="H8" s="301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74" t="s">
        <v>46</v>
      </c>
      <c r="B1" s="74"/>
      <c r="C1" s="6"/>
      <c r="D1" s="7"/>
    </row>
    <row r="2" spans="1:3" ht="11.25">
      <c r="A2" s="74" t="s">
        <v>253</v>
      </c>
      <c r="B2" s="74"/>
      <c r="C2" s="6"/>
    </row>
    <row r="3" spans="1:4" ht="11.25">
      <c r="A3" s="43"/>
      <c r="B3" s="43"/>
      <c r="C3" s="75"/>
      <c r="D3" s="43"/>
    </row>
    <row r="4" spans="1:4" ht="11.25">
      <c r="A4" s="43"/>
      <c r="B4" s="43"/>
      <c r="C4" s="75"/>
      <c r="D4" s="43"/>
    </row>
    <row r="5" spans="1:4" s="36" customFormat="1" ht="11.25" customHeight="1">
      <c r="A5" s="302" t="s">
        <v>197</v>
      </c>
      <c r="B5" s="303"/>
      <c r="C5" s="76"/>
      <c r="D5" s="77" t="s">
        <v>92</v>
      </c>
    </row>
    <row r="6" spans="1:4" ht="11.25">
      <c r="A6" s="78"/>
      <c r="B6" s="78"/>
      <c r="C6" s="79"/>
      <c r="D6" s="78"/>
    </row>
    <row r="7" spans="1:4" ht="15" customHeight="1">
      <c r="A7" s="15" t="s">
        <v>49</v>
      </c>
      <c r="B7" s="16" t="s">
        <v>50</v>
      </c>
      <c r="C7" s="17" t="s">
        <v>51</v>
      </c>
      <c r="D7" s="53" t="s">
        <v>64</v>
      </c>
    </row>
    <row r="8" spans="1:4" ht="11.25">
      <c r="A8" s="190"/>
      <c r="B8" s="190"/>
      <c r="C8" s="180"/>
      <c r="D8" s="195"/>
    </row>
    <row r="9" spans="1:4" ht="11.25">
      <c r="A9" s="190"/>
      <c r="B9" s="190"/>
      <c r="C9" s="196"/>
      <c r="D9" s="195"/>
    </row>
    <row r="10" spans="1:4" ht="11.25">
      <c r="A10" s="190"/>
      <c r="B10" s="190"/>
      <c r="C10" s="196"/>
      <c r="D10" s="197"/>
    </row>
    <row r="11" spans="1:4" ht="11.25">
      <c r="A11" s="163"/>
      <c r="B11" s="163" t="s">
        <v>55</v>
      </c>
      <c r="C11" s="156">
        <f>SUM(C8:C10)</f>
        <v>0</v>
      </c>
      <c r="D11" s="198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zoomScalePageLayoutView="0" workbookViewId="0" topLeftCell="A1">
      <selection activeCell="A5" sqref="A5:H95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 customWidth="1"/>
  </cols>
  <sheetData>
    <row r="1" spans="1:8" ht="11.25" customHeight="1">
      <c r="A1" s="3" t="s">
        <v>46</v>
      </c>
      <c r="B1" s="3"/>
      <c r="C1" s="4"/>
      <c r="D1" s="4"/>
      <c r="E1" s="4"/>
      <c r="F1" s="4"/>
      <c r="G1" s="4"/>
      <c r="H1" s="7"/>
    </row>
    <row r="2" spans="1:8" ht="11.25">
      <c r="A2" s="3" t="s">
        <v>253</v>
      </c>
      <c r="B2" s="3"/>
      <c r="C2" s="4"/>
      <c r="D2" s="4"/>
      <c r="E2" s="4"/>
      <c r="F2" s="4"/>
      <c r="G2" s="4"/>
      <c r="H2" s="9"/>
    </row>
    <row r="3" ht="11.25">
      <c r="H3" s="9"/>
    </row>
    <row r="4" ht="11.25">
      <c r="H4" s="9"/>
    </row>
    <row r="5" spans="1:8" ht="11.25" customHeight="1">
      <c r="A5" s="10" t="s">
        <v>405</v>
      </c>
      <c r="B5" s="296"/>
      <c r="C5" s="81"/>
      <c r="D5" s="81"/>
      <c r="E5" s="81"/>
      <c r="F5" s="81"/>
      <c r="G5" s="81"/>
      <c r="H5" s="82" t="s">
        <v>93</v>
      </c>
    </row>
    <row r="6" spans="1:8" ht="11.25">
      <c r="A6" s="299"/>
      <c r="B6" s="304"/>
      <c r="H6" s="295"/>
    </row>
    <row r="7" spans="1:8" ht="15" customHeight="1">
      <c r="A7" s="15" t="s">
        <v>49</v>
      </c>
      <c r="B7" s="16" t="s">
        <v>50</v>
      </c>
      <c r="C7" s="41" t="s">
        <v>51</v>
      </c>
      <c r="D7" s="41" t="s">
        <v>60</v>
      </c>
      <c r="E7" s="41" t="s">
        <v>61</v>
      </c>
      <c r="F7" s="41" t="s">
        <v>62</v>
      </c>
      <c r="G7" s="42" t="s">
        <v>63</v>
      </c>
      <c r="H7" s="16" t="s">
        <v>64</v>
      </c>
    </row>
    <row r="8" spans="1:8" ht="11.25">
      <c r="A8" s="250">
        <v>211200001</v>
      </c>
      <c r="B8" s="50" t="s">
        <v>406</v>
      </c>
      <c r="C8" s="243">
        <v>-705.28</v>
      </c>
      <c r="D8" s="243">
        <v>0</v>
      </c>
      <c r="E8" s="243">
        <v>0</v>
      </c>
      <c r="F8" s="243">
        <v>0</v>
      </c>
      <c r="G8" s="243">
        <v>-705.28</v>
      </c>
      <c r="H8" s="199"/>
    </row>
    <row r="9" spans="1:8" ht="11.25">
      <c r="A9" s="250">
        <v>211200001</v>
      </c>
      <c r="B9" s="50" t="s">
        <v>407</v>
      </c>
      <c r="C9" s="243">
        <v>-1158</v>
      </c>
      <c r="D9" s="243">
        <v>0</v>
      </c>
      <c r="E9" s="243">
        <v>0</v>
      </c>
      <c r="F9" s="243">
        <v>0</v>
      </c>
      <c r="G9" s="243">
        <v>-1158</v>
      </c>
      <c r="H9" s="199"/>
    </row>
    <row r="10" spans="1:8" ht="11.25">
      <c r="A10" s="250">
        <v>211200001</v>
      </c>
      <c r="B10" s="50" t="s">
        <v>408</v>
      </c>
      <c r="C10" s="243">
        <v>-17914.44</v>
      </c>
      <c r="D10" s="243">
        <v>0</v>
      </c>
      <c r="E10" s="243">
        <v>0</v>
      </c>
      <c r="F10" s="243">
        <v>0</v>
      </c>
      <c r="G10" s="243">
        <v>-17914.44</v>
      </c>
      <c r="H10" s="199"/>
    </row>
    <row r="11" spans="1:8" ht="11.25">
      <c r="A11" s="250">
        <v>211200001</v>
      </c>
      <c r="B11" s="50" t="s">
        <v>409</v>
      </c>
      <c r="C11" s="243">
        <v>-13670.99</v>
      </c>
      <c r="D11" s="243">
        <v>0</v>
      </c>
      <c r="E11" s="243">
        <v>0</v>
      </c>
      <c r="F11" s="243">
        <v>0</v>
      </c>
      <c r="G11" s="243">
        <v>-13670.99</v>
      </c>
      <c r="H11" s="199"/>
    </row>
    <row r="12" spans="1:8" ht="11.25">
      <c r="A12" s="250">
        <v>211200001</v>
      </c>
      <c r="B12" s="50" t="s">
        <v>410</v>
      </c>
      <c r="C12" s="243">
        <v>-15124.65</v>
      </c>
      <c r="D12" s="243">
        <v>0</v>
      </c>
      <c r="E12" s="243">
        <v>0</v>
      </c>
      <c r="F12" s="243">
        <v>0</v>
      </c>
      <c r="G12" s="243">
        <v>-15124.65</v>
      </c>
      <c r="H12" s="199"/>
    </row>
    <row r="13" spans="1:8" ht="11.25">
      <c r="A13" s="250">
        <v>211200001</v>
      </c>
      <c r="B13" s="50" t="s">
        <v>411</v>
      </c>
      <c r="C13" s="243">
        <v>-49703.29</v>
      </c>
      <c r="D13" s="243">
        <v>0</v>
      </c>
      <c r="E13" s="243">
        <v>0</v>
      </c>
      <c r="F13" s="243">
        <v>0</v>
      </c>
      <c r="G13" s="243">
        <v>-49703.29</v>
      </c>
      <c r="H13" s="199"/>
    </row>
    <row r="14" spans="1:8" ht="11.25">
      <c r="A14" s="250">
        <v>211200001</v>
      </c>
      <c r="B14" s="50" t="s">
        <v>412</v>
      </c>
      <c r="C14" s="243">
        <v>-2799</v>
      </c>
      <c r="D14" s="243">
        <v>0</v>
      </c>
      <c r="E14" s="243">
        <v>0</v>
      </c>
      <c r="F14" s="243">
        <v>0</v>
      </c>
      <c r="G14" s="243">
        <v>-2799</v>
      </c>
      <c r="H14" s="199"/>
    </row>
    <row r="15" spans="1:8" ht="11.25">
      <c r="A15" s="250">
        <v>211200001</v>
      </c>
      <c r="B15" s="50" t="s">
        <v>413</v>
      </c>
      <c r="C15" s="243">
        <v>-3025</v>
      </c>
      <c r="D15" s="243">
        <v>0</v>
      </c>
      <c r="E15" s="243">
        <v>0</v>
      </c>
      <c r="F15" s="243">
        <v>0</v>
      </c>
      <c r="G15" s="243">
        <v>-3025</v>
      </c>
      <c r="H15" s="199"/>
    </row>
    <row r="16" spans="1:8" ht="11.25">
      <c r="A16" s="250">
        <v>211200143</v>
      </c>
      <c r="B16" s="50" t="s">
        <v>414</v>
      </c>
      <c r="C16" s="243">
        <v>-390000</v>
      </c>
      <c r="D16" s="243">
        <v>-390000</v>
      </c>
      <c r="E16" s="243"/>
      <c r="F16" s="243"/>
      <c r="G16" s="243"/>
      <c r="H16" s="199"/>
    </row>
    <row r="17" spans="1:8" ht="11.25">
      <c r="A17" s="186"/>
      <c r="B17" s="186" t="s">
        <v>55</v>
      </c>
      <c r="C17" s="205">
        <f>SUM(C8:C16)</f>
        <v>-494100.65</v>
      </c>
      <c r="D17" s="205">
        <f>SUM(D8:D16)</f>
        <v>-390000</v>
      </c>
      <c r="E17" s="205">
        <f>SUM(E8:E15)</f>
        <v>0</v>
      </c>
      <c r="F17" s="205">
        <f>SUM(F8:F15)</f>
        <v>0</v>
      </c>
      <c r="G17" s="205">
        <f>SUM(G8:G15)</f>
        <v>-104100.65</v>
      </c>
      <c r="H17" s="205"/>
    </row>
    <row r="18" spans="1:8" ht="11.25">
      <c r="A18" s="295"/>
      <c r="B18" s="295"/>
      <c r="H18" s="295"/>
    </row>
    <row r="19" spans="1:8" ht="11.25">
      <c r="A19" s="10" t="s">
        <v>415</v>
      </c>
      <c r="B19" s="296"/>
      <c r="C19" s="81"/>
      <c r="D19" s="81"/>
      <c r="E19" s="81"/>
      <c r="F19" s="81"/>
      <c r="G19" s="81"/>
      <c r="H19" s="82" t="s">
        <v>93</v>
      </c>
    </row>
    <row r="20" spans="1:8" ht="11.25">
      <c r="A20" s="299"/>
      <c r="B20" s="304"/>
      <c r="H20" s="295"/>
    </row>
    <row r="21" spans="1:8" ht="11.25">
      <c r="A21" s="15" t="s">
        <v>49</v>
      </c>
      <c r="B21" s="16" t="s">
        <v>50</v>
      </c>
      <c r="C21" s="41" t="s">
        <v>51</v>
      </c>
      <c r="D21" s="41" t="s">
        <v>60</v>
      </c>
      <c r="E21" s="41" t="s">
        <v>61</v>
      </c>
      <c r="F21" s="41" t="s">
        <v>62</v>
      </c>
      <c r="G21" s="42" t="s">
        <v>63</v>
      </c>
      <c r="H21" s="16" t="s">
        <v>64</v>
      </c>
    </row>
    <row r="22" spans="1:8" ht="11.25">
      <c r="A22" s="333" t="s">
        <v>416</v>
      </c>
      <c r="B22" s="330" t="s">
        <v>417</v>
      </c>
      <c r="C22" s="331">
        <v>-96104.38</v>
      </c>
      <c r="D22" s="331">
        <v>0</v>
      </c>
      <c r="E22" s="331">
        <v>-57537.95</v>
      </c>
      <c r="F22" s="331">
        <v>0</v>
      </c>
      <c r="G22" s="331">
        <v>-38566.43</v>
      </c>
      <c r="H22" s="199"/>
    </row>
    <row r="23" spans="1:8" ht="11.25">
      <c r="A23" s="333" t="s">
        <v>416</v>
      </c>
      <c r="B23" s="330" t="s">
        <v>342</v>
      </c>
      <c r="C23" s="331">
        <v>-90</v>
      </c>
      <c r="D23" s="331">
        <v>-27000</v>
      </c>
      <c r="E23" s="331">
        <v>0</v>
      </c>
      <c r="F23" s="331">
        <v>0</v>
      </c>
      <c r="G23" s="331">
        <v>26910</v>
      </c>
      <c r="H23" s="199"/>
    </row>
    <row r="24" spans="1:8" ht="11.25">
      <c r="A24" s="333" t="s">
        <v>416</v>
      </c>
      <c r="B24" s="330" t="s">
        <v>347</v>
      </c>
      <c r="C24" s="331">
        <v>-175187.74</v>
      </c>
      <c r="D24" s="331">
        <v>0</v>
      </c>
      <c r="E24" s="331">
        <v>0</v>
      </c>
      <c r="F24" s="331">
        <v>0</v>
      </c>
      <c r="G24" s="331">
        <v>-175187.74</v>
      </c>
      <c r="H24" s="199"/>
    </row>
    <row r="25" spans="1:8" ht="11.25">
      <c r="A25" s="333" t="s">
        <v>416</v>
      </c>
      <c r="B25" s="330" t="s">
        <v>354</v>
      </c>
      <c r="C25" s="331">
        <v>-1494998.55</v>
      </c>
      <c r="D25" s="331">
        <v>0</v>
      </c>
      <c r="E25" s="331">
        <v>0</v>
      </c>
      <c r="F25" s="331">
        <v>0</v>
      </c>
      <c r="G25" s="331">
        <v>-1494998.55</v>
      </c>
      <c r="H25" s="199"/>
    </row>
    <row r="26" spans="1:8" ht="11.25">
      <c r="A26" s="333" t="s">
        <v>416</v>
      </c>
      <c r="B26" s="330" t="s">
        <v>418</v>
      </c>
      <c r="C26" s="331">
        <v>-139969.13</v>
      </c>
      <c r="D26" s="331">
        <v>0</v>
      </c>
      <c r="E26" s="331">
        <v>0</v>
      </c>
      <c r="F26" s="331">
        <v>0</v>
      </c>
      <c r="G26" s="331">
        <v>-139969.13</v>
      </c>
      <c r="H26" s="199"/>
    </row>
    <row r="27" spans="1:8" ht="11.25">
      <c r="A27" s="333" t="s">
        <v>416</v>
      </c>
      <c r="B27" s="330" t="s">
        <v>359</v>
      </c>
      <c r="C27" s="331">
        <v>-422437.03</v>
      </c>
      <c r="D27" s="331">
        <v>0</v>
      </c>
      <c r="E27" s="331">
        <v>0</v>
      </c>
      <c r="F27" s="331">
        <v>0</v>
      </c>
      <c r="G27" s="331">
        <v>-422437.03</v>
      </c>
      <c r="H27" s="199"/>
    </row>
    <row r="28" spans="1:8" ht="11.25">
      <c r="A28" s="333" t="s">
        <v>416</v>
      </c>
      <c r="B28" s="330" t="s">
        <v>364</v>
      </c>
      <c r="C28" s="331">
        <v>-302118.3</v>
      </c>
      <c r="D28" s="331">
        <v>0</v>
      </c>
      <c r="E28" s="331">
        <v>0</v>
      </c>
      <c r="F28" s="331">
        <v>0</v>
      </c>
      <c r="G28" s="331">
        <v>-302118.3</v>
      </c>
      <c r="H28" s="199"/>
    </row>
    <row r="29" spans="1:8" ht="11.25">
      <c r="A29" s="333" t="s">
        <v>416</v>
      </c>
      <c r="B29" s="330" t="s">
        <v>365</v>
      </c>
      <c r="C29" s="331">
        <v>-247132.69</v>
      </c>
      <c r="D29" s="331">
        <v>0</v>
      </c>
      <c r="E29" s="331">
        <v>0</v>
      </c>
      <c r="F29" s="331">
        <v>0</v>
      </c>
      <c r="G29" s="331">
        <v>-247132.69</v>
      </c>
      <c r="H29" s="199"/>
    </row>
    <row r="30" spans="1:8" ht="11.25">
      <c r="A30" s="333">
        <v>211300146</v>
      </c>
      <c r="B30" s="330" t="s">
        <v>419</v>
      </c>
      <c r="C30" s="331">
        <v>-14749962.35</v>
      </c>
      <c r="D30" s="331">
        <v>-14749962.35</v>
      </c>
      <c r="E30" s="331"/>
      <c r="F30" s="331"/>
      <c r="G30" s="331"/>
      <c r="H30" s="199"/>
    </row>
    <row r="31" spans="1:8" ht="11.25">
      <c r="A31" s="186"/>
      <c r="B31" s="186" t="s">
        <v>55</v>
      </c>
      <c r="C31" s="205">
        <f>SUM(C22:C30)</f>
        <v>-17628000.169999998</v>
      </c>
      <c r="D31" s="205">
        <f>SUM(D22:D30)</f>
        <v>-14776962.35</v>
      </c>
      <c r="E31" s="205">
        <f>SUM(E22:E29)</f>
        <v>-57537.95</v>
      </c>
      <c r="F31" s="205">
        <f>SUM(F22:F29)</f>
        <v>0</v>
      </c>
      <c r="G31" s="205">
        <f>SUM(G22:G29)</f>
        <v>-2793499.8699999996</v>
      </c>
      <c r="H31" s="205"/>
    </row>
    <row r="32" spans="1:8" ht="11.25">
      <c r="A32" s="295"/>
      <c r="B32" s="295"/>
      <c r="H32" s="295"/>
    </row>
    <row r="33" spans="1:8" ht="11.25">
      <c r="A33" s="10" t="s">
        <v>420</v>
      </c>
      <c r="B33" s="296"/>
      <c r="C33" s="81"/>
      <c r="D33" s="81"/>
      <c r="E33" s="81"/>
      <c r="F33" s="81"/>
      <c r="G33" s="81"/>
      <c r="H33" s="82" t="s">
        <v>93</v>
      </c>
    </row>
    <row r="34" spans="1:8" ht="11.25">
      <c r="A34" s="299"/>
      <c r="B34" s="304"/>
      <c r="H34" s="295"/>
    </row>
    <row r="35" spans="1:8" ht="11.25">
      <c r="A35" s="15" t="s">
        <v>49</v>
      </c>
      <c r="B35" s="16" t="s">
        <v>50</v>
      </c>
      <c r="C35" s="41" t="s">
        <v>51</v>
      </c>
      <c r="D35" s="41" t="s">
        <v>60</v>
      </c>
      <c r="E35" s="41" t="s">
        <v>61</v>
      </c>
      <c r="F35" s="41" t="s">
        <v>62</v>
      </c>
      <c r="G35" s="42" t="s">
        <v>63</v>
      </c>
      <c r="H35" s="16" t="s">
        <v>64</v>
      </c>
    </row>
    <row r="36" spans="1:8" ht="11.25">
      <c r="A36" s="250">
        <v>211700002</v>
      </c>
      <c r="B36" s="50" t="s">
        <v>421</v>
      </c>
      <c r="C36" s="243">
        <v>-128740.36</v>
      </c>
      <c r="D36" s="147"/>
      <c r="E36" s="147"/>
      <c r="F36" s="147"/>
      <c r="G36" s="147"/>
      <c r="H36" s="199"/>
    </row>
    <row r="37" spans="1:8" ht="11.25">
      <c r="A37" s="250">
        <v>211700003</v>
      </c>
      <c r="B37" s="50" t="s">
        <v>422</v>
      </c>
      <c r="C37" s="243">
        <v>-116886.03</v>
      </c>
      <c r="D37" s="147"/>
      <c r="E37" s="147"/>
      <c r="F37" s="147"/>
      <c r="G37" s="147"/>
      <c r="H37" s="199"/>
    </row>
    <row r="38" spans="1:8" ht="11.25">
      <c r="A38" s="250">
        <v>211700004</v>
      </c>
      <c r="B38" s="50" t="s">
        <v>423</v>
      </c>
      <c r="C38" s="243">
        <v>-99511.54</v>
      </c>
      <c r="D38" s="147"/>
      <c r="E38" s="147"/>
      <c r="F38" s="147"/>
      <c r="G38" s="147"/>
      <c r="H38" s="199"/>
    </row>
    <row r="39" spans="1:8" ht="11.25">
      <c r="A39" s="250">
        <v>211700005</v>
      </c>
      <c r="B39" s="50" t="s">
        <v>424</v>
      </c>
      <c r="C39" s="243">
        <v>-7156.48</v>
      </c>
      <c r="D39" s="147"/>
      <c r="E39" s="147"/>
      <c r="F39" s="147"/>
      <c r="G39" s="147"/>
      <c r="H39" s="199"/>
    </row>
    <row r="40" spans="1:8" ht="11.25">
      <c r="A40" s="250">
        <v>211700006</v>
      </c>
      <c r="B40" s="50" t="s">
        <v>425</v>
      </c>
      <c r="C40" s="243">
        <v>-112094.37</v>
      </c>
      <c r="D40" s="147"/>
      <c r="E40" s="147"/>
      <c r="F40" s="147"/>
      <c r="G40" s="147"/>
      <c r="H40" s="199"/>
    </row>
    <row r="41" spans="1:8" ht="11.25">
      <c r="A41" s="250">
        <v>211700007</v>
      </c>
      <c r="B41" s="50" t="s">
        <v>426</v>
      </c>
      <c r="C41" s="243">
        <v>-340.97</v>
      </c>
      <c r="D41" s="147"/>
      <c r="E41" s="147"/>
      <c r="F41" s="147"/>
      <c r="G41" s="147"/>
      <c r="H41" s="199"/>
    </row>
    <row r="42" spans="1:8" ht="11.25">
      <c r="A42" s="250">
        <v>211700008</v>
      </c>
      <c r="B42" s="50" t="s">
        <v>427</v>
      </c>
      <c r="C42" s="243">
        <v>-4218.01</v>
      </c>
      <c r="D42" s="147"/>
      <c r="E42" s="147"/>
      <c r="F42" s="147"/>
      <c r="G42" s="147"/>
      <c r="H42" s="199"/>
    </row>
    <row r="43" spans="1:8" ht="11.25">
      <c r="A43" s="250">
        <v>211700009</v>
      </c>
      <c r="B43" s="50" t="s">
        <v>428</v>
      </c>
      <c r="C43" s="243">
        <v>-998.54</v>
      </c>
      <c r="D43" s="147"/>
      <c r="E43" s="147"/>
      <c r="F43" s="147"/>
      <c r="G43" s="147"/>
      <c r="H43" s="199"/>
    </row>
    <row r="44" spans="1:8" ht="11.25">
      <c r="A44" s="250">
        <v>211700011</v>
      </c>
      <c r="B44" s="50" t="s">
        <v>429</v>
      </c>
      <c r="C44" s="243">
        <v>-63204.88</v>
      </c>
      <c r="D44" s="147"/>
      <c r="E44" s="147"/>
      <c r="F44" s="147"/>
      <c r="G44" s="147"/>
      <c r="H44" s="199"/>
    </row>
    <row r="45" spans="1:8" ht="11.25">
      <c r="A45" s="250">
        <v>211700012</v>
      </c>
      <c r="B45" s="50" t="s">
        <v>430</v>
      </c>
      <c r="C45" s="243">
        <v>9827.79</v>
      </c>
      <c r="D45" s="147"/>
      <c r="E45" s="147"/>
      <c r="F45" s="147"/>
      <c r="G45" s="147"/>
      <c r="H45" s="199"/>
    </row>
    <row r="46" spans="1:8" ht="11.25">
      <c r="A46" s="250">
        <v>211700013</v>
      </c>
      <c r="B46" s="50" t="s">
        <v>431</v>
      </c>
      <c r="C46" s="243">
        <v>-11066.57</v>
      </c>
      <c r="D46" s="147"/>
      <c r="E46" s="147"/>
      <c r="F46" s="147"/>
      <c r="G46" s="147"/>
      <c r="H46" s="199"/>
    </row>
    <row r="47" spans="1:8" ht="11.25">
      <c r="A47" s="250">
        <v>211700015</v>
      </c>
      <c r="B47" s="50" t="s">
        <v>432</v>
      </c>
      <c r="C47" s="243">
        <v>-841.12</v>
      </c>
      <c r="D47" s="147"/>
      <c r="E47" s="147"/>
      <c r="F47" s="147"/>
      <c r="G47" s="147"/>
      <c r="H47" s="199"/>
    </row>
    <row r="48" spans="1:8" ht="11.25">
      <c r="A48" s="250">
        <v>211700016</v>
      </c>
      <c r="B48" s="50" t="s">
        <v>433</v>
      </c>
      <c r="C48" s="243">
        <v>110.34</v>
      </c>
      <c r="D48" s="147"/>
      <c r="E48" s="147"/>
      <c r="F48" s="147"/>
      <c r="G48" s="147"/>
      <c r="H48" s="199"/>
    </row>
    <row r="49" spans="1:8" ht="11.25">
      <c r="A49" s="250">
        <v>211700017</v>
      </c>
      <c r="B49" s="50" t="s">
        <v>434</v>
      </c>
      <c r="C49" s="243">
        <v>-5037.22</v>
      </c>
      <c r="D49" s="147"/>
      <c r="E49" s="147"/>
      <c r="F49" s="147"/>
      <c r="G49" s="147"/>
      <c r="H49" s="199"/>
    </row>
    <row r="50" spans="1:8" ht="11.25">
      <c r="A50" s="250">
        <v>211700018</v>
      </c>
      <c r="B50" s="50" t="s">
        <v>435</v>
      </c>
      <c r="C50" s="243">
        <v>1209.31</v>
      </c>
      <c r="D50" s="147"/>
      <c r="E50" s="147"/>
      <c r="F50" s="147"/>
      <c r="G50" s="147"/>
      <c r="H50" s="199"/>
    </row>
    <row r="51" spans="1:8" ht="11.25">
      <c r="A51" s="250">
        <v>211700019</v>
      </c>
      <c r="B51" s="50" t="s">
        <v>436</v>
      </c>
      <c r="C51" s="243">
        <v>-15590</v>
      </c>
      <c r="D51" s="147"/>
      <c r="E51" s="147"/>
      <c r="F51" s="147"/>
      <c r="G51" s="147"/>
      <c r="H51" s="199"/>
    </row>
    <row r="52" spans="1:8" ht="11.25">
      <c r="A52" s="250">
        <v>211700020</v>
      </c>
      <c r="B52" s="50" t="s">
        <v>437</v>
      </c>
      <c r="C52" s="243">
        <v>-99379.24</v>
      </c>
      <c r="D52" s="147"/>
      <c r="E52" s="147"/>
      <c r="F52" s="147"/>
      <c r="G52" s="147"/>
      <c r="H52" s="199"/>
    </row>
    <row r="53" spans="1:8" ht="11.25">
      <c r="A53" s="250">
        <v>211700022</v>
      </c>
      <c r="B53" s="50" t="s">
        <v>438</v>
      </c>
      <c r="C53" s="243">
        <v>-938.64</v>
      </c>
      <c r="D53" s="147"/>
      <c r="E53" s="147"/>
      <c r="F53" s="147"/>
      <c r="G53" s="147"/>
      <c r="H53" s="199"/>
    </row>
    <row r="54" spans="1:8" ht="11.25">
      <c r="A54" s="250">
        <v>211700023</v>
      </c>
      <c r="B54" s="50" t="s">
        <v>439</v>
      </c>
      <c r="C54" s="243">
        <v>-28739.06</v>
      </c>
      <c r="D54" s="147"/>
      <c r="E54" s="147"/>
      <c r="F54" s="147"/>
      <c r="G54" s="147"/>
      <c r="H54" s="199"/>
    </row>
    <row r="55" spans="1:8" ht="11.25">
      <c r="A55" s="250">
        <v>211700024</v>
      </c>
      <c r="B55" s="50" t="s">
        <v>440</v>
      </c>
      <c r="C55" s="243">
        <v>-39918.12</v>
      </c>
      <c r="D55" s="147"/>
      <c r="E55" s="147"/>
      <c r="F55" s="147"/>
      <c r="G55" s="147"/>
      <c r="H55" s="199"/>
    </row>
    <row r="56" spans="1:8" ht="11.25">
      <c r="A56" s="250">
        <v>211700025</v>
      </c>
      <c r="B56" s="50" t="s">
        <v>441</v>
      </c>
      <c r="C56" s="243">
        <v>4677.79</v>
      </c>
      <c r="D56" s="147"/>
      <c r="E56" s="147"/>
      <c r="F56" s="147"/>
      <c r="G56" s="147"/>
      <c r="H56" s="199"/>
    </row>
    <row r="57" spans="1:8" ht="11.25">
      <c r="A57" s="250">
        <v>211700026</v>
      </c>
      <c r="B57" s="50" t="s">
        <v>442</v>
      </c>
      <c r="C57" s="243">
        <v>-10121</v>
      </c>
      <c r="D57" s="147"/>
      <c r="E57" s="147"/>
      <c r="F57" s="147"/>
      <c r="G57" s="147"/>
      <c r="H57" s="199"/>
    </row>
    <row r="58" spans="1:8" ht="11.25">
      <c r="A58" s="250">
        <v>211700027</v>
      </c>
      <c r="B58" s="50" t="s">
        <v>443</v>
      </c>
      <c r="C58" s="243">
        <v>372.6</v>
      </c>
      <c r="D58" s="147"/>
      <c r="E58" s="147"/>
      <c r="F58" s="147"/>
      <c r="G58" s="147"/>
      <c r="H58" s="199"/>
    </row>
    <row r="59" spans="1:8" ht="11.25">
      <c r="A59" s="250">
        <v>211700028</v>
      </c>
      <c r="B59" s="50" t="s">
        <v>444</v>
      </c>
      <c r="C59" s="243">
        <v>35784.85</v>
      </c>
      <c r="D59" s="147"/>
      <c r="E59" s="147"/>
      <c r="F59" s="147"/>
      <c r="G59" s="147"/>
      <c r="H59" s="199"/>
    </row>
    <row r="60" spans="1:8" ht="11.25">
      <c r="A60" s="250">
        <v>211700101</v>
      </c>
      <c r="B60" s="50" t="s">
        <v>445</v>
      </c>
      <c r="C60" s="243">
        <v>128735.11</v>
      </c>
      <c r="D60" s="147"/>
      <c r="E60" s="147"/>
      <c r="F60" s="147"/>
      <c r="G60" s="147"/>
      <c r="H60" s="199"/>
    </row>
    <row r="61" spans="1:8" ht="11.25">
      <c r="A61" s="250">
        <v>211700102</v>
      </c>
      <c r="B61" s="50" t="s">
        <v>422</v>
      </c>
      <c r="C61" s="243">
        <v>116886.03</v>
      </c>
      <c r="D61" s="147"/>
      <c r="E61" s="147"/>
      <c r="F61" s="147"/>
      <c r="G61" s="147"/>
      <c r="H61" s="199"/>
    </row>
    <row r="62" spans="1:8" ht="11.25">
      <c r="A62" s="250">
        <v>211700103</v>
      </c>
      <c r="B62" s="50" t="s">
        <v>423</v>
      </c>
      <c r="C62" s="243">
        <v>99511.54</v>
      </c>
      <c r="D62" s="147"/>
      <c r="E62" s="147"/>
      <c r="F62" s="147"/>
      <c r="G62" s="147"/>
      <c r="H62" s="199"/>
    </row>
    <row r="63" spans="1:8" ht="11.25">
      <c r="A63" s="250">
        <v>211700201</v>
      </c>
      <c r="B63" s="50" t="s">
        <v>446</v>
      </c>
      <c r="C63" s="243">
        <v>-0.77</v>
      </c>
      <c r="D63" s="147"/>
      <c r="E63" s="147"/>
      <c r="F63" s="147"/>
      <c r="G63" s="147"/>
      <c r="H63" s="199"/>
    </row>
    <row r="64" spans="1:8" ht="11.25">
      <c r="A64" s="250">
        <v>211700399</v>
      </c>
      <c r="B64" s="50" t="s">
        <v>447</v>
      </c>
      <c r="C64" s="243">
        <v>-1644691.92</v>
      </c>
      <c r="D64" s="339"/>
      <c r="E64" s="339"/>
      <c r="F64" s="339"/>
      <c r="G64" s="339"/>
      <c r="H64" s="199"/>
    </row>
    <row r="65" spans="1:8" ht="11.25">
      <c r="A65" s="250">
        <v>211700400</v>
      </c>
      <c r="B65" s="50" t="s">
        <v>448</v>
      </c>
      <c r="C65" s="243">
        <v>-377191.2</v>
      </c>
      <c r="D65" s="147"/>
      <c r="E65" s="147"/>
      <c r="F65" s="147"/>
      <c r="G65" s="147"/>
      <c r="H65" s="199"/>
    </row>
    <row r="66" spans="1:8" ht="11.25">
      <c r="A66" s="250">
        <v>211700401</v>
      </c>
      <c r="B66" s="50" t="s">
        <v>449</v>
      </c>
      <c r="C66" s="243">
        <v>-29290.44</v>
      </c>
      <c r="D66" s="147"/>
      <c r="E66" s="147"/>
      <c r="F66" s="147"/>
      <c r="G66" s="147"/>
      <c r="H66" s="199"/>
    </row>
    <row r="67" spans="1:8" ht="11.25">
      <c r="A67" s="250">
        <v>211700402</v>
      </c>
      <c r="B67" s="50" t="s">
        <v>450</v>
      </c>
      <c r="C67" s="243">
        <v>1</v>
      </c>
      <c r="D67" s="147"/>
      <c r="E67" s="147"/>
      <c r="F67" s="147"/>
      <c r="G67" s="147"/>
      <c r="H67" s="199"/>
    </row>
    <row r="68" spans="1:8" ht="11.25">
      <c r="A68" s="250">
        <v>211700403</v>
      </c>
      <c r="B68" s="50" t="s">
        <v>451</v>
      </c>
      <c r="C68" s="243">
        <v>-10069.69</v>
      </c>
      <c r="D68" s="147"/>
      <c r="E68" s="147"/>
      <c r="F68" s="147"/>
      <c r="G68" s="147"/>
      <c r="H68" s="199"/>
    </row>
    <row r="69" spans="1:8" ht="11.25">
      <c r="A69" s="250">
        <v>211700404</v>
      </c>
      <c r="B69" s="50" t="s">
        <v>452</v>
      </c>
      <c r="C69" s="243">
        <v>-88003.07</v>
      </c>
      <c r="D69" s="147"/>
      <c r="E69" s="147"/>
      <c r="F69" s="147"/>
      <c r="G69" s="147"/>
      <c r="H69" s="199"/>
    </row>
    <row r="70" spans="1:8" ht="11.25">
      <c r="A70" s="250">
        <v>211700405</v>
      </c>
      <c r="B70" s="50" t="s">
        <v>453</v>
      </c>
      <c r="C70" s="243">
        <v>-9349.97</v>
      </c>
      <c r="D70" s="147"/>
      <c r="E70" s="147"/>
      <c r="F70" s="147"/>
      <c r="G70" s="147"/>
      <c r="H70" s="199"/>
    </row>
    <row r="71" spans="1:8" ht="11.25">
      <c r="A71" s="250">
        <v>211700407</v>
      </c>
      <c r="B71" s="50" t="s">
        <v>454</v>
      </c>
      <c r="C71" s="243">
        <v>-7586.8</v>
      </c>
      <c r="D71" s="147"/>
      <c r="E71" s="147"/>
      <c r="F71" s="147"/>
      <c r="G71" s="147"/>
      <c r="H71" s="199"/>
    </row>
    <row r="72" spans="1:8" ht="11.25">
      <c r="A72" s="250">
        <v>211700412</v>
      </c>
      <c r="B72" s="50" t="s">
        <v>455</v>
      </c>
      <c r="C72" s="243">
        <v>102234.2</v>
      </c>
      <c r="D72" s="147"/>
      <c r="E72" s="147"/>
      <c r="F72" s="147"/>
      <c r="G72" s="147"/>
      <c r="H72" s="199"/>
    </row>
    <row r="73" spans="1:8" ht="11.25">
      <c r="A73" s="250">
        <v>211700415</v>
      </c>
      <c r="B73" s="50" t="s">
        <v>456</v>
      </c>
      <c r="C73" s="243">
        <v>-14832.04</v>
      </c>
      <c r="D73" s="147"/>
      <c r="E73" s="147"/>
      <c r="F73" s="147"/>
      <c r="G73" s="147"/>
      <c r="H73" s="199"/>
    </row>
    <row r="74" spans="1:8" ht="11.25">
      <c r="A74" s="250">
        <v>211700417</v>
      </c>
      <c r="B74" s="50" t="s">
        <v>457</v>
      </c>
      <c r="C74" s="243">
        <v>-3674.89</v>
      </c>
      <c r="D74" s="147"/>
      <c r="E74" s="147"/>
      <c r="F74" s="147"/>
      <c r="G74" s="147"/>
      <c r="H74" s="199"/>
    </row>
    <row r="75" spans="1:8" ht="11.25">
      <c r="A75" s="250">
        <v>211700500</v>
      </c>
      <c r="B75" s="50" t="s">
        <v>458</v>
      </c>
      <c r="C75" s="243">
        <v>-2327.41</v>
      </c>
      <c r="D75" s="147"/>
      <c r="E75" s="147"/>
      <c r="F75" s="147"/>
      <c r="G75" s="147"/>
      <c r="H75" s="199"/>
    </row>
    <row r="76" spans="1:8" ht="11.25">
      <c r="A76" s="250">
        <v>211700501</v>
      </c>
      <c r="B76" s="50" t="s">
        <v>459</v>
      </c>
      <c r="C76" s="243">
        <v>-13439.91</v>
      </c>
      <c r="D76" s="147"/>
      <c r="E76" s="147"/>
      <c r="F76" s="147"/>
      <c r="G76" s="147"/>
      <c r="H76" s="199"/>
    </row>
    <row r="77" spans="1:8" ht="11.25">
      <c r="A77" s="250">
        <v>211700600</v>
      </c>
      <c r="B77" s="50" t="s">
        <v>460</v>
      </c>
      <c r="C77" s="243">
        <v>-7325.77</v>
      </c>
      <c r="D77" s="147"/>
      <c r="E77" s="147"/>
      <c r="F77" s="147"/>
      <c r="G77" s="147"/>
      <c r="H77" s="199"/>
    </row>
    <row r="78" spans="1:8" ht="11.25">
      <c r="A78" s="250">
        <v>211700608</v>
      </c>
      <c r="B78" s="50" t="s">
        <v>461</v>
      </c>
      <c r="C78" s="243">
        <v>-5732.47</v>
      </c>
      <c r="D78" s="147"/>
      <c r="E78" s="147"/>
      <c r="F78" s="147"/>
      <c r="G78" s="147"/>
      <c r="H78" s="199"/>
    </row>
    <row r="79" spans="1:8" ht="11.25">
      <c r="A79" s="250">
        <v>211700610</v>
      </c>
      <c r="B79" s="50" t="s">
        <v>462</v>
      </c>
      <c r="C79" s="243">
        <v>-1112.07</v>
      </c>
      <c r="D79" s="147"/>
      <c r="E79" s="147"/>
      <c r="F79" s="147"/>
      <c r="G79" s="147"/>
      <c r="H79" s="199"/>
    </row>
    <row r="80" spans="1:8" ht="11.25">
      <c r="A80" s="250">
        <v>211700611</v>
      </c>
      <c r="B80" s="50" t="s">
        <v>463</v>
      </c>
      <c r="C80" s="243">
        <v>-82</v>
      </c>
      <c r="D80" s="147"/>
      <c r="E80" s="147"/>
      <c r="F80" s="147"/>
      <c r="G80" s="147"/>
      <c r="H80" s="199"/>
    </row>
    <row r="81" spans="1:8" ht="11.25">
      <c r="A81" s="250">
        <v>211700612</v>
      </c>
      <c r="B81" s="50" t="s">
        <v>464</v>
      </c>
      <c r="C81" s="243">
        <v>1937</v>
      </c>
      <c r="D81" s="147"/>
      <c r="E81" s="147"/>
      <c r="F81" s="147"/>
      <c r="G81" s="147"/>
      <c r="H81" s="199"/>
    </row>
    <row r="82" spans="1:8" ht="11.25">
      <c r="A82" s="250">
        <v>211700616</v>
      </c>
      <c r="B82" s="50" t="s">
        <v>465</v>
      </c>
      <c r="C82" s="243">
        <v>40731.51</v>
      </c>
      <c r="D82" s="147"/>
      <c r="E82" s="147"/>
      <c r="F82" s="147"/>
      <c r="G82" s="147"/>
      <c r="H82" s="199"/>
    </row>
    <row r="83" spans="1:8" ht="11.25">
      <c r="A83" s="186"/>
      <c r="B83" s="186" t="s">
        <v>55</v>
      </c>
      <c r="C83" s="205">
        <f>SUM(C36:C82)</f>
        <v>-2417473.5000000005</v>
      </c>
      <c r="D83" s="205">
        <f>SUM(D36:D82)</f>
        <v>0</v>
      </c>
      <c r="E83" s="205">
        <f>SUM(E36:E82)</f>
        <v>0</v>
      </c>
      <c r="F83" s="205">
        <f>SUM(F36:F82)</f>
        <v>0</v>
      </c>
      <c r="G83" s="205">
        <f>SUM(G36:G82)</f>
        <v>0</v>
      </c>
      <c r="H83" s="205"/>
    </row>
    <row r="84" spans="1:8" ht="11.25">
      <c r="A84" s="295"/>
      <c r="B84" s="295"/>
      <c r="H84" s="295"/>
    </row>
    <row r="85" spans="1:8" ht="11.25">
      <c r="A85" s="10" t="s">
        <v>466</v>
      </c>
      <c r="B85" s="296"/>
      <c r="C85" s="81"/>
      <c r="D85" s="81"/>
      <c r="E85" s="81"/>
      <c r="F85" s="81"/>
      <c r="G85" s="81"/>
      <c r="H85" s="82" t="s">
        <v>93</v>
      </c>
    </row>
    <row r="86" spans="1:8" ht="11.25">
      <c r="A86" s="294"/>
      <c r="B86" s="295"/>
      <c r="H86" s="295"/>
    </row>
    <row r="87" spans="1:8" ht="11.25">
      <c r="A87" s="15" t="s">
        <v>49</v>
      </c>
      <c r="B87" s="16" t="s">
        <v>50</v>
      </c>
      <c r="C87" s="41" t="s">
        <v>51</v>
      </c>
      <c r="D87" s="41" t="s">
        <v>60</v>
      </c>
      <c r="E87" s="41" t="s">
        <v>61</v>
      </c>
      <c r="F87" s="41" t="s">
        <v>62</v>
      </c>
      <c r="G87" s="42" t="s">
        <v>63</v>
      </c>
      <c r="H87" s="16" t="s">
        <v>64</v>
      </c>
    </row>
    <row r="88" spans="1:8" ht="11.25">
      <c r="A88" s="250">
        <v>211900001</v>
      </c>
      <c r="B88" s="50" t="s">
        <v>307</v>
      </c>
      <c r="C88" s="243">
        <v>-4999</v>
      </c>
      <c r="D88" s="243">
        <v>0</v>
      </c>
      <c r="E88" s="243">
        <v>1375</v>
      </c>
      <c r="F88" s="243">
        <v>-1375</v>
      </c>
      <c r="G88" s="243">
        <v>-4999</v>
      </c>
      <c r="H88" s="199"/>
    </row>
    <row r="89" spans="1:8" ht="11.25">
      <c r="A89" s="250">
        <v>211900001</v>
      </c>
      <c r="B89" s="50" t="s">
        <v>300</v>
      </c>
      <c r="C89" s="243">
        <v>-2709.06</v>
      </c>
      <c r="D89" s="243">
        <v>0</v>
      </c>
      <c r="E89" s="243">
        <v>0</v>
      </c>
      <c r="F89" s="243">
        <v>0</v>
      </c>
      <c r="G89" s="243">
        <v>-2709.06</v>
      </c>
      <c r="H89" s="199"/>
    </row>
    <row r="90" spans="1:8" ht="11.25">
      <c r="A90" s="250">
        <v>211900001</v>
      </c>
      <c r="B90" s="50" t="s">
        <v>314</v>
      </c>
      <c r="C90" s="243">
        <v>-322.4</v>
      </c>
      <c r="D90" s="243">
        <v>0</v>
      </c>
      <c r="E90" s="243">
        <v>0</v>
      </c>
      <c r="F90" s="243">
        <v>0</v>
      </c>
      <c r="G90" s="243">
        <v>-322.4</v>
      </c>
      <c r="H90" s="199"/>
    </row>
    <row r="91" spans="1:8" ht="11.25">
      <c r="A91" s="250">
        <v>211900001</v>
      </c>
      <c r="B91" s="50" t="s">
        <v>467</v>
      </c>
      <c r="C91" s="243">
        <v>-18750.19</v>
      </c>
      <c r="D91" s="243">
        <v>-18750.19</v>
      </c>
      <c r="E91" s="243">
        <v>0</v>
      </c>
      <c r="F91" s="243">
        <v>0</v>
      </c>
      <c r="G91" s="243">
        <v>0</v>
      </c>
      <c r="H91" s="199"/>
    </row>
    <row r="92" spans="1:8" ht="11.25">
      <c r="A92" s="250">
        <v>211900001</v>
      </c>
      <c r="B92" s="50" t="s">
        <v>468</v>
      </c>
      <c r="C92" s="243">
        <v>-8400</v>
      </c>
      <c r="D92" s="243">
        <v>0</v>
      </c>
      <c r="E92" s="243">
        <v>0</v>
      </c>
      <c r="F92" s="243">
        <v>0</v>
      </c>
      <c r="G92" s="243">
        <v>-8400</v>
      </c>
      <c r="H92" s="199"/>
    </row>
    <row r="93" spans="1:8" ht="11.25">
      <c r="A93" s="250">
        <v>211900001</v>
      </c>
      <c r="B93" s="50" t="s">
        <v>469</v>
      </c>
      <c r="C93" s="243">
        <v>-830</v>
      </c>
      <c r="D93" s="243">
        <v>0</v>
      </c>
      <c r="E93" s="243">
        <v>0</v>
      </c>
      <c r="F93" s="243">
        <v>0</v>
      </c>
      <c r="G93" s="243">
        <v>-830</v>
      </c>
      <c r="H93" s="199"/>
    </row>
    <row r="94" spans="1:8" ht="11.25">
      <c r="A94" s="250">
        <v>211900001</v>
      </c>
      <c r="B94" s="50" t="s">
        <v>470</v>
      </c>
      <c r="C94" s="243">
        <v>-13896.8</v>
      </c>
      <c r="D94" s="243">
        <v>0</v>
      </c>
      <c r="E94" s="243">
        <v>0</v>
      </c>
      <c r="F94" s="243">
        <v>0</v>
      </c>
      <c r="G94" s="243">
        <v>-13896.8</v>
      </c>
      <c r="H94" s="199"/>
    </row>
    <row r="95" spans="1:8" ht="11.25">
      <c r="A95" s="186"/>
      <c r="B95" s="186" t="s">
        <v>55</v>
      </c>
      <c r="C95" s="205">
        <f>SUM(C88:C94)</f>
        <v>-49907.45</v>
      </c>
      <c r="D95" s="205">
        <f>SUM(D88:D94)</f>
        <v>-18750.19</v>
      </c>
      <c r="E95" s="205">
        <f>SUM(E88:E94)</f>
        <v>1375</v>
      </c>
      <c r="F95" s="205">
        <f>SUM(F88:F94)</f>
        <v>-1375</v>
      </c>
      <c r="G95" s="205">
        <f>SUM(G88:G94)</f>
        <v>-31157.26</v>
      </c>
      <c r="H95" s="205"/>
    </row>
  </sheetData>
  <sheetProtection/>
  <mergeCells count="3">
    <mergeCell ref="A6:B6"/>
    <mergeCell ref="A20:B20"/>
    <mergeCell ref="A34:B34"/>
  </mergeCells>
  <dataValidations count="8">
    <dataValidation allowBlank="1" showInputMessage="1" showErrorMessage="1" prompt="Corresponde al número de la cuenta de acuerdo al Plan de Cuentas emitido por el CONAC (DOF 22/11/2010)." sqref="A7 A21 A87 A35"/>
    <dataValidation allowBlank="1" showInputMessage="1" showErrorMessage="1" prompt="Corresponde al nombre o descripción de la cuenta de acuerdo al Plan de Cuentas emitido por el CONAC." sqref="B7 B21 B87 B35"/>
    <dataValidation allowBlank="1" showInputMessage="1" showErrorMessage="1" prompt="Importe de la cuentas por cobrar con fecha de vencimiento de 1 a 90 días." sqref="D7 D21 D87 D35"/>
    <dataValidation allowBlank="1" showInputMessage="1" showErrorMessage="1" prompt="Importe de la cuentas por cobrar con fecha de vencimiento de 91 a 180 días." sqref="E7 E21 E87 E35"/>
    <dataValidation allowBlank="1" showInputMessage="1" showErrorMessage="1" prompt="Importe de la cuentas por cobrar con fecha de vencimiento de 181 a 365 días." sqref="F7 F21 F87 F35"/>
    <dataValidation allowBlank="1" showInputMessage="1" showErrorMessage="1" prompt="Importe de la cuentas por cobrar con vencimiento mayor a 365 días." sqref="G7 G21 G87 G35"/>
    <dataValidation allowBlank="1" showInputMessage="1" showErrorMessage="1" prompt="Informar sobre la factibilidad de pago." sqref="H7 H21 H87 H35"/>
    <dataValidation allowBlank="1" showInputMessage="1" showErrorMessage="1" prompt="Saldo final del periodo que corresponde la cuenta pública presentada (mensual:  enero, febrero, marzo, etc.; trimestral: 1er, 2do, 3ro. o 4to.)." sqref="C7 C21 C87 C35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A7" sqref="A7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 customWidth="1"/>
  </cols>
  <sheetData>
    <row r="1" spans="1:4" ht="11.25">
      <c r="A1" s="3" t="s">
        <v>46</v>
      </c>
      <c r="B1" s="3"/>
      <c r="D1" s="9"/>
    </row>
    <row r="2" spans="1:5" ht="11.25">
      <c r="A2" s="3" t="s">
        <v>253</v>
      </c>
      <c r="B2" s="3"/>
      <c r="D2" s="9"/>
      <c r="E2" s="7" t="s">
        <v>47</v>
      </c>
    </row>
    <row r="3" ht="11.25">
      <c r="D3" s="9"/>
    </row>
    <row r="4" ht="11.25">
      <c r="D4" s="9"/>
    </row>
    <row r="5" spans="1:5" ht="11.25" customHeight="1">
      <c r="A5" s="10" t="s">
        <v>198</v>
      </c>
      <c r="B5" s="12"/>
      <c r="E5" s="82" t="s">
        <v>94</v>
      </c>
    </row>
    <row r="6" spans="1:2" ht="11.25">
      <c r="A6" s="299"/>
      <c r="B6" s="304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95</v>
      </c>
      <c r="E7" s="17" t="s">
        <v>64</v>
      </c>
    </row>
    <row r="8" spans="1:5" ht="11.25">
      <c r="A8" s="201"/>
      <c r="B8" s="202"/>
      <c r="C8" s="203"/>
      <c r="D8" s="199"/>
      <c r="E8" s="149"/>
    </row>
    <row r="9" spans="1:5" ht="11.25">
      <c r="A9" s="173"/>
      <c r="B9" s="204"/>
      <c r="C9" s="199"/>
      <c r="D9" s="199"/>
      <c r="E9" s="149"/>
    </row>
    <row r="10" spans="1:5" ht="11.25">
      <c r="A10" s="200"/>
      <c r="B10" s="200" t="s">
        <v>55</v>
      </c>
      <c r="C10" s="205">
        <f>SUM(C8:C9)</f>
        <v>0</v>
      </c>
      <c r="D10" s="206"/>
      <c r="E10" s="206"/>
    </row>
    <row r="13" spans="1:5" ht="11.25" customHeight="1">
      <c r="A13" s="282" t="s">
        <v>263</v>
      </c>
      <c r="B13" s="282"/>
      <c r="E13" s="82" t="s">
        <v>94</v>
      </c>
    </row>
    <row r="14" ht="11.25">
      <c r="D14" s="81"/>
    </row>
    <row r="15" spans="1:5" ht="15" customHeight="1">
      <c r="A15" s="15" t="s">
        <v>49</v>
      </c>
      <c r="B15" s="16" t="s">
        <v>50</v>
      </c>
      <c r="C15" s="17" t="s">
        <v>51</v>
      </c>
      <c r="D15" s="17" t="s">
        <v>95</v>
      </c>
      <c r="E15" s="17" t="s">
        <v>64</v>
      </c>
    </row>
    <row r="16" spans="1:5" s="256" customFormat="1" ht="11.25" customHeight="1">
      <c r="A16" s="173"/>
      <c r="B16" s="173"/>
      <c r="C16" s="199"/>
      <c r="D16" s="199"/>
      <c r="E16" s="149"/>
    </row>
    <row r="17" spans="1:5" ht="11.25">
      <c r="A17" s="173"/>
      <c r="B17" s="173"/>
      <c r="C17" s="199"/>
      <c r="D17" s="199"/>
      <c r="E17" s="149"/>
    </row>
    <row r="18" spans="1:5" ht="11.25">
      <c r="A18" s="207"/>
      <c r="B18" s="207" t="s">
        <v>55</v>
      </c>
      <c r="C18" s="208">
        <f>SUM(C16:C17)</f>
        <v>0</v>
      </c>
      <c r="D18" s="206"/>
      <c r="E18" s="206"/>
    </row>
    <row r="21" spans="1:5" ht="11.25">
      <c r="A21" s="10" t="s">
        <v>205</v>
      </c>
      <c r="B21" s="142"/>
      <c r="D21" s="143"/>
      <c r="E21" s="82" t="s">
        <v>94</v>
      </c>
    </row>
    <row r="22" spans="1:5" ht="11.25">
      <c r="A22" s="299"/>
      <c r="B22" s="304"/>
      <c r="D22" s="143"/>
      <c r="E22" s="143"/>
    </row>
    <row r="23" spans="1:5" ht="15" customHeight="1">
      <c r="A23" s="15" t="s">
        <v>49</v>
      </c>
      <c r="B23" s="16" t="s">
        <v>50</v>
      </c>
      <c r="C23" s="17" t="s">
        <v>51</v>
      </c>
      <c r="D23" s="17" t="s">
        <v>95</v>
      </c>
      <c r="E23" s="17" t="s">
        <v>64</v>
      </c>
    </row>
    <row r="24" spans="1:5" ht="11.25">
      <c r="A24" s="201"/>
      <c r="B24" s="202"/>
      <c r="C24" s="203"/>
      <c r="D24" s="199"/>
      <c r="E24" s="149"/>
    </row>
    <row r="25" spans="1:5" ht="11.25">
      <c r="A25" s="173"/>
      <c r="B25" s="204"/>
      <c r="C25" s="199"/>
      <c r="D25" s="199"/>
      <c r="E25" s="149"/>
    </row>
    <row r="26" spans="1:5" ht="11.25">
      <c r="A26" s="200"/>
      <c r="B26" s="200" t="s">
        <v>55</v>
      </c>
      <c r="C26" s="205">
        <f>SUM(C24:C25)</f>
        <v>0</v>
      </c>
      <c r="D26" s="206"/>
      <c r="E26" s="206"/>
    </row>
  </sheetData>
  <sheetProtection/>
  <mergeCells count="2">
    <mergeCell ref="A6:B6"/>
    <mergeCell ref="A22:B22"/>
  </mergeCells>
  <dataValidations count="5">
    <dataValidation allowBlank="1" showInputMessage="1" showErrorMessage="1" prompt="Características cualitativas significativas que les impacten financieramente." sqref="E7 E23 E15"/>
    <dataValidation allowBlank="1" showInputMessage="1" showErrorMessage="1" prompt="Especificar origen de dicho recurso: Federal, Estatal, Municipal, Particulares." sqref="D7 D23 D15"/>
    <dataValidation allowBlank="1" showInputMessage="1" showErrorMessage="1" prompt="Corresponde al nombre o descripción de la cuenta de acuerdo al Plan de Cuentas emitido por el CONAC." sqref="B7 B23 B15"/>
    <dataValidation allowBlank="1" showInputMessage="1" showErrorMessage="1" prompt="Corresponde al número de la cuenta de acuerdo al Plan de Cuentas emitido por el CONAC (DOF 22/11/2010)." sqref="A7 A23 A15"/>
    <dataValidation allowBlank="1" showInputMessage="1" showErrorMessage="1" prompt="Saldo final del periodo que corresponde la cuenta pública presentada (mensual:  enero, febrero, marzo, etc.; trimestral: 1er, 2do, 3ro. o 4to.)." sqref="C7 C23 C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s="43" customFormat="1" ht="11.25">
      <c r="A1" s="74" t="s">
        <v>46</v>
      </c>
      <c r="B1" s="74"/>
      <c r="C1" s="83"/>
      <c r="D1" s="84"/>
      <c r="E1" s="7"/>
    </row>
    <row r="2" spans="1:3" s="43" customFormat="1" ht="11.25">
      <c r="A2" s="74" t="s">
        <v>253</v>
      </c>
      <c r="B2" s="74"/>
      <c r="C2" s="44"/>
    </row>
    <row r="3" s="43" customFormat="1" ht="11.25">
      <c r="C3" s="44"/>
    </row>
    <row r="4" s="43" customFormat="1" ht="11.25">
      <c r="C4" s="44"/>
    </row>
    <row r="5" spans="1:5" s="43" customFormat="1" ht="11.25" customHeight="1">
      <c r="A5" s="10" t="s">
        <v>199</v>
      </c>
      <c r="B5" s="10"/>
      <c r="C5" s="44"/>
      <c r="D5" s="85"/>
      <c r="E5" s="12" t="s">
        <v>96</v>
      </c>
    </row>
    <row r="6" spans="1:4" s="84" customFormat="1" ht="11.25">
      <c r="A6" s="46"/>
      <c r="B6" s="46"/>
      <c r="C6" s="81"/>
      <c r="D6" s="85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95</v>
      </c>
      <c r="E7" s="17" t="s">
        <v>64</v>
      </c>
    </row>
    <row r="8" spans="1:5" s="225" customFormat="1" ht="11.25" customHeight="1">
      <c r="A8" s="162"/>
      <c r="B8" s="185"/>
      <c r="C8" s="147"/>
      <c r="D8" s="147"/>
      <c r="E8" s="149"/>
    </row>
    <row r="9" spans="1:5" ht="11.25">
      <c r="A9" s="162"/>
      <c r="B9" s="185"/>
      <c r="C9" s="147"/>
      <c r="D9" s="147"/>
      <c r="E9" s="149"/>
    </row>
    <row r="10" spans="1:5" ht="11.25">
      <c r="A10" s="209"/>
      <c r="B10" s="209" t="s">
        <v>55</v>
      </c>
      <c r="C10" s="210">
        <f>SUM(C8:C9)</f>
        <v>0</v>
      </c>
      <c r="D10" s="152"/>
      <c r="E10" s="152"/>
    </row>
  </sheetData>
  <sheetProtection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SheetLayoutView="100" zoomScalePageLayoutView="0" workbookViewId="0" topLeftCell="A1">
      <selection activeCell="B2" sqref="B2"/>
    </sheetView>
  </sheetViews>
  <sheetFormatPr defaultColWidth="11.421875" defaultRowHeight="15"/>
  <cols>
    <col min="1" max="1" width="8.7109375" style="86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88" customWidth="1"/>
    <col min="9" max="9" width="13.421875" style="88" customWidth="1"/>
    <col min="10" max="10" width="9.421875" style="88" customWidth="1"/>
    <col min="11" max="15" width="12.7109375" style="88" customWidth="1"/>
    <col min="16" max="16" width="9.140625" style="2" customWidth="1"/>
    <col min="17" max="18" width="10.7109375" style="2" customWidth="1"/>
    <col min="19" max="19" width="10.7109375" style="98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43" customWidth="1"/>
    <col min="29" max="16384" width="11.421875" style="84" customWidth="1"/>
  </cols>
  <sheetData>
    <row r="1" spans="1:27" ht="18" customHeight="1">
      <c r="A1" s="305" t="s">
        <v>471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7"/>
    </row>
    <row r="2" spans="1:26" ht="11.25">
      <c r="A2" s="3" t="s">
        <v>97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7"/>
      <c r="T2" s="8"/>
      <c r="U2" s="8"/>
      <c r="V2" s="8"/>
      <c r="W2" s="8"/>
      <c r="X2" s="8"/>
      <c r="Y2" s="8"/>
      <c r="Z2" s="8"/>
    </row>
    <row r="3" spans="1:27" ht="11.2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7"/>
      <c r="T3" s="8"/>
      <c r="U3" s="8"/>
      <c r="V3" s="8"/>
      <c r="W3" s="8"/>
      <c r="X3" s="8"/>
      <c r="Y3" s="8"/>
      <c r="Z3" s="8"/>
      <c r="AA3" s="8"/>
    </row>
    <row r="4" spans="1:27" ht="11.25">
      <c r="A4" s="8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8"/>
      <c r="R4" s="8"/>
      <c r="S4" s="87"/>
      <c r="T4" s="8"/>
      <c r="U4" s="8"/>
      <c r="V4" s="8"/>
      <c r="W4" s="8"/>
      <c r="X4" s="8"/>
      <c r="Y4" s="8"/>
      <c r="Z4" s="8"/>
      <c r="AA4" s="8"/>
    </row>
    <row r="5" spans="1:27" ht="11.25" customHeight="1">
      <c r="A5" s="310" t="s">
        <v>188</v>
      </c>
      <c r="B5" s="311"/>
      <c r="C5" s="311"/>
      <c r="D5" s="311"/>
      <c r="E5" s="312"/>
      <c r="F5" s="44"/>
      <c r="G5" s="44"/>
      <c r="H5" s="44"/>
      <c r="I5" s="44"/>
      <c r="O5" s="9"/>
      <c r="P5" s="306" t="s">
        <v>98</v>
      </c>
      <c r="Q5" s="306"/>
      <c r="R5" s="306"/>
      <c r="S5" s="306"/>
      <c r="T5" s="306"/>
      <c r="U5" s="8"/>
      <c r="V5" s="8"/>
      <c r="W5" s="8"/>
      <c r="X5" s="8"/>
      <c r="Y5" s="8"/>
      <c r="Z5" s="8"/>
      <c r="AA5" s="8"/>
    </row>
    <row r="6" spans="1:28" ht="11.25">
      <c r="A6" s="260"/>
      <c r="B6" s="261"/>
      <c r="C6" s="262"/>
      <c r="D6" s="19"/>
      <c r="E6" s="85"/>
      <c r="F6" s="81"/>
      <c r="G6" s="81"/>
      <c r="H6" s="81"/>
      <c r="I6" s="81"/>
      <c r="J6" s="21"/>
      <c r="K6" s="21"/>
      <c r="L6" s="21"/>
      <c r="M6" s="21"/>
      <c r="N6" s="21"/>
      <c r="O6" s="21"/>
      <c r="P6" s="19"/>
      <c r="Q6" s="19"/>
      <c r="R6" s="19"/>
      <c r="S6" s="89"/>
      <c r="T6" s="19"/>
      <c r="U6" s="19"/>
      <c r="V6" s="19"/>
      <c r="W6" s="19"/>
      <c r="X6" s="19"/>
      <c r="Y6" s="19"/>
      <c r="Z6" s="19"/>
      <c r="AA6" s="19"/>
      <c r="AB6" s="84"/>
    </row>
    <row r="7" spans="1:27" ht="15.75" customHeight="1">
      <c r="A7" s="263"/>
      <c r="B7" s="307" t="s">
        <v>99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8"/>
    </row>
    <row r="8" spans="1:27" ht="33.75" customHeight="1">
      <c r="A8" s="309" t="s">
        <v>183</v>
      </c>
      <c r="B8" s="309" t="s">
        <v>100</v>
      </c>
      <c r="C8" s="309" t="s">
        <v>101</v>
      </c>
      <c r="D8" s="309" t="s">
        <v>213</v>
      </c>
      <c r="E8" s="309" t="s">
        <v>184</v>
      </c>
      <c r="F8" s="309" t="s">
        <v>178</v>
      </c>
      <c r="G8" s="309"/>
      <c r="H8" s="264" t="s">
        <v>177</v>
      </c>
      <c r="I8" s="309" t="s">
        <v>185</v>
      </c>
      <c r="J8" s="309" t="s">
        <v>102</v>
      </c>
      <c r="K8" s="309" t="s">
        <v>179</v>
      </c>
      <c r="L8" s="309"/>
      <c r="M8" s="309" t="s">
        <v>180</v>
      </c>
      <c r="N8" s="309" t="s">
        <v>181</v>
      </c>
      <c r="O8" s="309" t="s">
        <v>103</v>
      </c>
      <c r="P8" s="309" t="s">
        <v>186</v>
      </c>
      <c r="Q8" s="309" t="s">
        <v>187</v>
      </c>
      <c r="R8" s="309" t="s">
        <v>104</v>
      </c>
      <c r="S8" s="309" t="s">
        <v>105</v>
      </c>
      <c r="T8" s="309" t="s">
        <v>106</v>
      </c>
      <c r="U8" s="309" t="s">
        <v>107</v>
      </c>
      <c r="V8" s="309" t="s">
        <v>108</v>
      </c>
      <c r="W8" s="309" t="s">
        <v>109</v>
      </c>
      <c r="X8" s="309" t="s">
        <v>110</v>
      </c>
      <c r="Y8" s="309" t="s">
        <v>182</v>
      </c>
      <c r="Z8" s="309" t="s">
        <v>111</v>
      </c>
      <c r="AA8" s="309" t="s">
        <v>112</v>
      </c>
    </row>
    <row r="9" spans="1:28" s="91" customFormat="1" ht="33.75" customHeight="1" thickBot="1">
      <c r="A9" s="309"/>
      <c r="B9" s="309"/>
      <c r="C9" s="309"/>
      <c r="D9" s="309"/>
      <c r="E9" s="309"/>
      <c r="F9" s="265" t="s">
        <v>113</v>
      </c>
      <c r="G9" s="265" t="s">
        <v>114</v>
      </c>
      <c r="H9" s="265" t="s">
        <v>114</v>
      </c>
      <c r="I9" s="309"/>
      <c r="J9" s="309"/>
      <c r="K9" s="265" t="s">
        <v>113</v>
      </c>
      <c r="L9" s="265" t="s">
        <v>114</v>
      </c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90"/>
    </row>
    <row r="10" spans="1:27" ht="45">
      <c r="A10" s="266" t="s">
        <v>115</v>
      </c>
      <c r="B10" s="340" t="s">
        <v>472</v>
      </c>
      <c r="C10" s="341" t="s">
        <v>473</v>
      </c>
      <c r="D10" s="342" t="s">
        <v>474</v>
      </c>
      <c r="E10" s="342"/>
      <c r="F10" s="343"/>
      <c r="G10" s="343">
        <v>11022960</v>
      </c>
      <c r="H10" s="88">
        <f>G10</f>
        <v>11022960</v>
      </c>
      <c r="I10" s="344">
        <f>G10-L10</f>
        <v>10288104</v>
      </c>
      <c r="J10" s="345" t="s">
        <v>475</v>
      </c>
      <c r="K10" s="346"/>
      <c r="L10" s="347">
        <v>734856</v>
      </c>
      <c r="M10" s="348">
        <v>516908.04</v>
      </c>
      <c r="N10" s="349">
        <v>44618.49</v>
      </c>
      <c r="O10" s="350">
        <f>61238</f>
        <v>61238</v>
      </c>
      <c r="P10" s="169" t="s">
        <v>476</v>
      </c>
      <c r="Q10" s="169">
        <v>12</v>
      </c>
      <c r="R10" s="351">
        <v>41671</v>
      </c>
      <c r="S10" s="351">
        <v>47149</v>
      </c>
      <c r="T10" s="352" t="s">
        <v>477</v>
      </c>
      <c r="U10" s="165">
        <v>0</v>
      </c>
      <c r="V10" s="353" t="s">
        <v>478</v>
      </c>
      <c r="W10" s="353" t="s">
        <v>479</v>
      </c>
      <c r="X10" s="165" t="s">
        <v>480</v>
      </c>
      <c r="Y10" s="169"/>
      <c r="Z10" s="354"/>
      <c r="AA10" s="355"/>
    </row>
    <row r="11" spans="1:28" s="93" customFormat="1" ht="11.25">
      <c r="A11" s="266" t="s">
        <v>116</v>
      </c>
      <c r="B11" s="164"/>
      <c r="C11" s="165"/>
      <c r="D11" s="165"/>
      <c r="E11" s="165"/>
      <c r="F11" s="166"/>
      <c r="G11" s="166"/>
      <c r="H11" s="167"/>
      <c r="I11" s="167"/>
      <c r="J11" s="168"/>
      <c r="K11" s="166"/>
      <c r="L11" s="166"/>
      <c r="M11" s="166"/>
      <c r="N11" s="166"/>
      <c r="O11" s="166"/>
      <c r="P11" s="169"/>
      <c r="Q11" s="169"/>
      <c r="R11" s="170"/>
      <c r="S11" s="170"/>
      <c r="T11" s="165"/>
      <c r="U11" s="165"/>
      <c r="V11" s="164"/>
      <c r="W11" s="164"/>
      <c r="X11" s="165"/>
      <c r="Y11" s="165"/>
      <c r="Z11" s="170"/>
      <c r="AA11" s="165"/>
      <c r="AB11" s="92"/>
    </row>
    <row r="12" spans="1:27" s="43" customFormat="1" ht="11.25">
      <c r="A12" s="266" t="s">
        <v>117</v>
      </c>
      <c r="B12" s="164"/>
      <c r="C12" s="165"/>
      <c r="D12" s="165"/>
      <c r="E12" s="165"/>
      <c r="F12" s="166"/>
      <c r="G12" s="166"/>
      <c r="H12" s="167"/>
      <c r="I12" s="167"/>
      <c r="J12" s="168"/>
      <c r="K12" s="166"/>
      <c r="L12" s="166"/>
      <c r="M12" s="166"/>
      <c r="N12" s="166"/>
      <c r="O12" s="166"/>
      <c r="P12" s="169"/>
      <c r="Q12" s="169"/>
      <c r="R12" s="170"/>
      <c r="S12" s="170"/>
      <c r="T12" s="165"/>
      <c r="U12" s="165"/>
      <c r="V12" s="164"/>
      <c r="W12" s="164"/>
      <c r="X12" s="165"/>
      <c r="Y12" s="165"/>
      <c r="Z12" s="170"/>
      <c r="AA12" s="165"/>
    </row>
    <row r="13" spans="1:27" s="43" customFormat="1" ht="11.25">
      <c r="A13" s="266" t="s">
        <v>118</v>
      </c>
      <c r="B13" s="164"/>
      <c r="C13" s="165"/>
      <c r="D13" s="165"/>
      <c r="E13" s="165"/>
      <c r="F13" s="166"/>
      <c r="G13" s="166"/>
      <c r="H13" s="167"/>
      <c r="I13" s="167"/>
      <c r="J13" s="168"/>
      <c r="K13" s="166"/>
      <c r="L13" s="166"/>
      <c r="M13" s="166"/>
      <c r="N13" s="166"/>
      <c r="O13" s="166"/>
      <c r="P13" s="169"/>
      <c r="Q13" s="169"/>
      <c r="R13" s="170"/>
      <c r="S13" s="170"/>
      <c r="T13" s="165"/>
      <c r="U13" s="165"/>
      <c r="V13" s="164"/>
      <c r="W13" s="164"/>
      <c r="X13" s="165"/>
      <c r="Y13" s="165"/>
      <c r="Z13" s="170"/>
      <c r="AA13" s="165"/>
    </row>
    <row r="14" spans="1:27" ht="11.25">
      <c r="A14" s="266" t="s">
        <v>119</v>
      </c>
      <c r="B14" s="164"/>
      <c r="C14" s="165"/>
      <c r="D14" s="165"/>
      <c r="E14" s="165"/>
      <c r="F14" s="166"/>
      <c r="G14" s="166"/>
      <c r="H14" s="167"/>
      <c r="I14" s="167"/>
      <c r="J14" s="168"/>
      <c r="K14" s="166"/>
      <c r="L14" s="166"/>
      <c r="M14" s="166"/>
      <c r="N14" s="166"/>
      <c r="O14" s="166"/>
      <c r="P14" s="169"/>
      <c r="Q14" s="169"/>
      <c r="R14" s="170"/>
      <c r="S14" s="170"/>
      <c r="T14" s="165"/>
      <c r="U14" s="165"/>
      <c r="V14" s="164"/>
      <c r="W14" s="164"/>
      <c r="X14" s="165"/>
      <c r="Y14" s="165"/>
      <c r="Z14" s="170"/>
      <c r="AA14" s="165"/>
    </row>
    <row r="15" spans="1:27" s="74" customFormat="1" ht="11.25">
      <c r="A15" s="186"/>
      <c r="B15" s="267" t="s">
        <v>120</v>
      </c>
      <c r="C15" s="267"/>
      <c r="D15" s="267"/>
      <c r="E15" s="267"/>
      <c r="F15" s="268">
        <f>SUM(F10:F14)</f>
        <v>0</v>
      </c>
      <c r="G15" s="268">
        <f>SUM(G10:G14)</f>
        <v>11022960</v>
      </c>
      <c r="H15" s="268">
        <f>SUM(H10:H14)</f>
        <v>11022960</v>
      </c>
      <c r="I15" s="268">
        <f>SUM(I10:I14)</f>
        <v>10288104</v>
      </c>
      <c r="J15" s="269"/>
      <c r="K15" s="268">
        <f>SUM(K10:K14)</f>
        <v>0</v>
      </c>
      <c r="L15" s="268">
        <f>SUM(L10:L14)</f>
        <v>734856</v>
      </c>
      <c r="M15" s="268">
        <f>SUM(M10:M14)</f>
        <v>516908.04</v>
      </c>
      <c r="N15" s="268">
        <f>SUM(N10:N14)</f>
        <v>44618.49</v>
      </c>
      <c r="O15" s="268">
        <f>SUM(O10:O14)</f>
        <v>61238</v>
      </c>
      <c r="P15" s="270"/>
      <c r="Q15" s="267"/>
      <c r="R15" s="267"/>
      <c r="S15" s="271"/>
      <c r="T15" s="267"/>
      <c r="U15" s="267"/>
      <c r="V15" s="267"/>
      <c r="W15" s="267"/>
      <c r="X15" s="267"/>
      <c r="Y15" s="267"/>
      <c r="Z15" s="267"/>
      <c r="AA15" s="267"/>
    </row>
    <row r="16" spans="1:27" s="74" customFormat="1" ht="11.25">
      <c r="A16" s="61"/>
      <c r="B16" s="94"/>
      <c r="C16" s="94"/>
      <c r="D16" s="94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94"/>
      <c r="R16" s="94"/>
      <c r="S16" s="97"/>
      <c r="T16" s="94"/>
      <c r="U16" s="94"/>
      <c r="V16" s="94"/>
      <c r="W16" s="94"/>
      <c r="X16" s="94"/>
      <c r="Y16" s="94"/>
      <c r="Z16" s="94"/>
      <c r="AA16" s="94"/>
    </row>
    <row r="17" spans="1:27" s="74" customFormat="1" ht="11.25">
      <c r="A17" s="61"/>
      <c r="B17" s="94"/>
      <c r="C17" s="94"/>
      <c r="D17" s="94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94"/>
      <c r="R17" s="94"/>
      <c r="S17" s="97"/>
      <c r="T17" s="94"/>
      <c r="U17" s="94"/>
      <c r="V17" s="94"/>
      <c r="W17" s="94"/>
      <c r="X17" s="94"/>
      <c r="Y17" s="94"/>
      <c r="Z17" s="94"/>
      <c r="AA17" s="94"/>
    </row>
  </sheetData>
  <sheetProtection/>
  <mergeCells count="28">
    <mergeCell ref="A5:E5"/>
    <mergeCell ref="AA8:AA9"/>
    <mergeCell ref="U8:U9"/>
    <mergeCell ref="V8:V9"/>
    <mergeCell ref="W8:W9"/>
    <mergeCell ref="X8:X9"/>
    <mergeCell ref="Y8:Y9"/>
    <mergeCell ref="Z8:Z9"/>
    <mergeCell ref="O8:O9"/>
    <mergeCell ref="P8:P9"/>
    <mergeCell ref="R8:R9"/>
    <mergeCell ref="S8:S9"/>
    <mergeCell ref="T8:T9"/>
    <mergeCell ref="I8:I9"/>
    <mergeCell ref="J8:J9"/>
    <mergeCell ref="K8:L8"/>
    <mergeCell ref="M8:M9"/>
    <mergeCell ref="N8:N9"/>
    <mergeCell ref="A1:Z1"/>
    <mergeCell ref="P5:T5"/>
    <mergeCell ref="B7:AA7"/>
    <mergeCell ref="A8:A9"/>
    <mergeCell ref="B8:B9"/>
    <mergeCell ref="C8:C9"/>
    <mergeCell ref="D8:D9"/>
    <mergeCell ref="E8:E9"/>
    <mergeCell ref="F8:G8"/>
    <mergeCell ref="Q8:Q9"/>
  </mergeCells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  <dataValidation allowBlank="1" showInputMessage="1" showErrorMessage="1" prompt="Monto del Capital (PRÉSTAMO O FINANCIAMIENTO) pagado al periodo, sin intereses." sqref="O8:O9"/>
    <dataValidation allowBlank="1" showInputMessage="1" showErrorMessage="1" prompt="Costo financiero al periodo que se está reportando." sqref="N8:N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9"/>
  <sheetViews>
    <sheetView zoomScaleSheetLayoutView="100" zoomScalePageLayoutView="0" workbookViewId="0" topLeftCell="A61">
      <selection activeCell="B82" sqref="B82"/>
    </sheetView>
  </sheetViews>
  <sheetFormatPr defaultColWidth="12.421875" defaultRowHeight="15"/>
  <cols>
    <col min="1" max="1" width="20.7109375" style="8" customWidth="1"/>
    <col min="2" max="2" width="37.7109375" style="8" customWidth="1"/>
    <col min="3" max="4" width="17.7109375" style="6" customWidth="1"/>
    <col min="5" max="16384" width="12.421875" style="8" customWidth="1"/>
  </cols>
  <sheetData>
    <row r="1" spans="1:4" ht="11.25">
      <c r="A1" s="74" t="s">
        <v>46</v>
      </c>
      <c r="B1" s="74"/>
      <c r="D1" s="7"/>
    </row>
    <row r="2" spans="1:2" ht="11.25">
      <c r="A2" s="74" t="s">
        <v>0</v>
      </c>
      <c r="B2" s="74"/>
    </row>
    <row r="3" spans="3:4" s="43" customFormat="1" ht="11.25">
      <c r="C3" s="75"/>
      <c r="D3" s="75"/>
    </row>
    <row r="4" spans="3:4" s="43" customFormat="1" ht="11.25">
      <c r="C4" s="75"/>
      <c r="D4" s="75"/>
    </row>
    <row r="5" spans="1:4" s="43" customFormat="1" ht="11.25" customHeight="1">
      <c r="A5" s="287" t="s">
        <v>189</v>
      </c>
      <c r="C5" s="44"/>
      <c r="D5" s="12" t="s">
        <v>121</v>
      </c>
    </row>
    <row r="6" spans="1:4" ht="11.25" customHeight="1">
      <c r="A6" s="78"/>
      <c r="B6" s="78"/>
      <c r="C6" s="79"/>
      <c r="D6" s="99"/>
    </row>
    <row r="7" spans="1:4" ht="15" customHeight="1">
      <c r="A7" s="15" t="s">
        <v>49</v>
      </c>
      <c r="B7" s="16" t="s">
        <v>50</v>
      </c>
      <c r="C7" s="17" t="s">
        <v>51</v>
      </c>
      <c r="D7" s="17" t="s">
        <v>64</v>
      </c>
    </row>
    <row r="8" spans="1:4" ht="11.25">
      <c r="A8" s="250"/>
      <c r="B8" s="320" t="s">
        <v>481</v>
      </c>
      <c r="C8" s="247">
        <v>-7076402.64</v>
      </c>
      <c r="D8" s="147"/>
    </row>
    <row r="9" spans="1:4" ht="11.25">
      <c r="A9" s="250">
        <v>411200101</v>
      </c>
      <c r="B9" s="50" t="s">
        <v>482</v>
      </c>
      <c r="C9" s="243">
        <v>-5176576.1</v>
      </c>
      <c r="D9" s="147"/>
    </row>
    <row r="10" spans="1:4" ht="11.25">
      <c r="A10" s="250">
        <v>411200102</v>
      </c>
      <c r="B10" s="50" t="s">
        <v>483</v>
      </c>
      <c r="C10" s="243">
        <v>-580150.31</v>
      </c>
      <c r="D10" s="147"/>
    </row>
    <row r="11" spans="1:4" ht="11.25">
      <c r="A11" s="250">
        <v>411200103</v>
      </c>
      <c r="B11" s="50" t="s">
        <v>484</v>
      </c>
      <c r="C11" s="243">
        <v>-333678.55</v>
      </c>
      <c r="D11" s="147"/>
    </row>
    <row r="12" spans="1:4" ht="11.25">
      <c r="A12" s="250">
        <v>411200201</v>
      </c>
      <c r="B12" s="50" t="s">
        <v>485</v>
      </c>
      <c r="C12" s="243">
        <v>-16647</v>
      </c>
      <c r="D12" s="147"/>
    </row>
    <row r="13" spans="1:4" ht="11.25">
      <c r="A13" s="250">
        <v>411200301</v>
      </c>
      <c r="B13" s="50" t="s">
        <v>486</v>
      </c>
      <c r="C13" s="243">
        <v>-15256</v>
      </c>
      <c r="D13" s="147"/>
    </row>
    <row r="14" spans="1:4" ht="11.25">
      <c r="A14" s="250">
        <v>411201204</v>
      </c>
      <c r="B14" s="50" t="s">
        <v>487</v>
      </c>
      <c r="C14" s="243">
        <v>-75881.47</v>
      </c>
      <c r="D14" s="147"/>
    </row>
    <row r="15" spans="1:4" ht="11.25">
      <c r="A15" s="250">
        <v>411300103</v>
      </c>
      <c r="B15" s="50" t="s">
        <v>488</v>
      </c>
      <c r="C15" s="243">
        <v>-9214</v>
      </c>
      <c r="D15" s="147"/>
    </row>
    <row r="16" spans="1:4" ht="11.25">
      <c r="A16" s="250">
        <v>411600102</v>
      </c>
      <c r="B16" s="50" t="s">
        <v>489</v>
      </c>
      <c r="C16" s="243">
        <v>-3060</v>
      </c>
      <c r="D16" s="147"/>
    </row>
    <row r="17" spans="1:4" ht="11.25">
      <c r="A17" s="250">
        <v>414100201</v>
      </c>
      <c r="B17" s="50" t="s">
        <v>490</v>
      </c>
      <c r="C17" s="243">
        <v>-34788</v>
      </c>
      <c r="D17" s="147"/>
    </row>
    <row r="18" spans="1:4" ht="11.25">
      <c r="A18" s="250">
        <v>414100203</v>
      </c>
      <c r="B18" s="50" t="s">
        <v>491</v>
      </c>
      <c r="C18" s="243">
        <v>-955</v>
      </c>
      <c r="D18" s="147"/>
    </row>
    <row r="19" spans="1:4" ht="11.25">
      <c r="A19" s="250">
        <v>414100204</v>
      </c>
      <c r="B19" s="50" t="s">
        <v>492</v>
      </c>
      <c r="C19" s="243">
        <v>-184</v>
      </c>
      <c r="D19" s="147"/>
    </row>
    <row r="20" spans="1:4" ht="11.25">
      <c r="A20" s="250">
        <v>414100207</v>
      </c>
      <c r="B20" s="50" t="s">
        <v>493</v>
      </c>
      <c r="C20" s="243">
        <v>-5976</v>
      </c>
      <c r="D20" s="147"/>
    </row>
    <row r="21" spans="1:4" ht="11.25">
      <c r="A21" s="250">
        <v>414300101</v>
      </c>
      <c r="B21" s="50" t="s">
        <v>494</v>
      </c>
      <c r="C21" s="243">
        <v>-2232</v>
      </c>
      <c r="D21" s="147"/>
    </row>
    <row r="22" spans="1:4" ht="11.25">
      <c r="A22" s="250">
        <v>414300102</v>
      </c>
      <c r="B22" s="50" t="s">
        <v>495</v>
      </c>
      <c r="C22" s="243">
        <v>-67154</v>
      </c>
      <c r="D22" s="147"/>
    </row>
    <row r="23" spans="1:4" ht="11.25">
      <c r="A23" s="250">
        <v>414300104</v>
      </c>
      <c r="B23" s="50" t="s">
        <v>496</v>
      </c>
      <c r="C23" s="243">
        <v>-4582</v>
      </c>
      <c r="D23" s="147"/>
    </row>
    <row r="24" spans="1:4" ht="11.25">
      <c r="A24" s="250">
        <v>414300106</v>
      </c>
      <c r="B24" s="50" t="s">
        <v>497</v>
      </c>
      <c r="C24" s="243">
        <v>-16522</v>
      </c>
      <c r="D24" s="147"/>
    </row>
    <row r="25" spans="1:4" ht="11.25">
      <c r="A25" s="250">
        <v>414300111</v>
      </c>
      <c r="B25" s="50" t="s">
        <v>498</v>
      </c>
      <c r="C25" s="243">
        <v>-1378</v>
      </c>
      <c r="D25" s="147"/>
    </row>
    <row r="26" spans="1:4" ht="11.25">
      <c r="A26" s="250">
        <v>414300113</v>
      </c>
      <c r="B26" s="50" t="s">
        <v>499</v>
      </c>
      <c r="C26" s="243">
        <v>-27768</v>
      </c>
      <c r="D26" s="147"/>
    </row>
    <row r="27" spans="1:4" ht="11.25">
      <c r="A27" s="250">
        <v>414300115</v>
      </c>
      <c r="B27" s="50" t="s">
        <v>500</v>
      </c>
      <c r="C27" s="243">
        <v>-130</v>
      </c>
      <c r="D27" s="147"/>
    </row>
    <row r="28" spans="1:4" ht="11.25">
      <c r="A28" s="250">
        <v>414300118</v>
      </c>
      <c r="B28" s="50" t="s">
        <v>501</v>
      </c>
      <c r="C28" s="243">
        <v>-2198</v>
      </c>
      <c r="D28" s="147"/>
    </row>
    <row r="29" spans="1:4" ht="11.25">
      <c r="A29" s="250">
        <v>414300119</v>
      </c>
      <c r="B29" s="50" t="s">
        <v>502</v>
      </c>
      <c r="C29" s="243">
        <v>-61051</v>
      </c>
      <c r="D29" s="147"/>
    </row>
    <row r="30" spans="1:4" ht="11.25">
      <c r="A30" s="250">
        <v>414300121</v>
      </c>
      <c r="B30" s="50" t="s">
        <v>503</v>
      </c>
      <c r="C30" s="243">
        <v>-2053</v>
      </c>
      <c r="D30" s="147"/>
    </row>
    <row r="31" spans="1:4" ht="11.25">
      <c r="A31" s="250">
        <v>414300122</v>
      </c>
      <c r="B31" s="50" t="s">
        <v>504</v>
      </c>
      <c r="C31" s="243">
        <v>-30</v>
      </c>
      <c r="D31" s="147"/>
    </row>
    <row r="32" spans="1:4" ht="11.25">
      <c r="A32" s="250">
        <v>414300123</v>
      </c>
      <c r="B32" s="50" t="s">
        <v>505</v>
      </c>
      <c r="C32" s="243">
        <v>-34959</v>
      </c>
      <c r="D32" s="147"/>
    </row>
    <row r="33" spans="1:4" ht="11.25">
      <c r="A33" s="250">
        <v>414300124</v>
      </c>
      <c r="B33" s="50" t="s">
        <v>506</v>
      </c>
      <c r="C33" s="243">
        <v>-10710</v>
      </c>
      <c r="D33" s="147"/>
    </row>
    <row r="34" spans="1:4" ht="11.25">
      <c r="A34" s="250">
        <v>414300125</v>
      </c>
      <c r="B34" s="50" t="s">
        <v>507</v>
      </c>
      <c r="C34" s="243">
        <v>-301</v>
      </c>
      <c r="D34" s="147"/>
    </row>
    <row r="35" spans="1:4" ht="11.25">
      <c r="A35" s="250">
        <v>414300126</v>
      </c>
      <c r="B35" s="50" t="s">
        <v>508</v>
      </c>
      <c r="C35" s="243">
        <v>-4896</v>
      </c>
      <c r="D35" s="147"/>
    </row>
    <row r="36" spans="1:4" ht="11.25">
      <c r="A36" s="250">
        <v>414300127</v>
      </c>
      <c r="B36" s="50" t="s">
        <v>509</v>
      </c>
      <c r="C36" s="243">
        <v>-6226</v>
      </c>
      <c r="D36" s="147"/>
    </row>
    <row r="37" spans="1:4" ht="11.25">
      <c r="A37" s="250">
        <v>414300128</v>
      </c>
      <c r="B37" s="50" t="s">
        <v>510</v>
      </c>
      <c r="C37" s="243">
        <v>-255</v>
      </c>
      <c r="D37" s="147"/>
    </row>
    <row r="38" spans="1:4" ht="11.25">
      <c r="A38" s="250">
        <v>414300135</v>
      </c>
      <c r="B38" s="50" t="s">
        <v>511</v>
      </c>
      <c r="C38" s="243">
        <v>-778</v>
      </c>
      <c r="D38" s="147"/>
    </row>
    <row r="39" spans="1:4" ht="11.25">
      <c r="A39" s="250">
        <v>414300136</v>
      </c>
      <c r="B39" s="50" t="s">
        <v>512</v>
      </c>
      <c r="C39" s="243">
        <v>-124</v>
      </c>
      <c r="D39" s="147"/>
    </row>
    <row r="40" spans="1:4" ht="11.25">
      <c r="A40" s="250">
        <v>414300137</v>
      </c>
      <c r="B40" s="50" t="s">
        <v>513</v>
      </c>
      <c r="C40" s="243">
        <v>-388</v>
      </c>
      <c r="D40" s="147"/>
    </row>
    <row r="41" spans="1:4" ht="11.25">
      <c r="A41" s="250">
        <v>414300138</v>
      </c>
      <c r="B41" s="50" t="s">
        <v>514</v>
      </c>
      <c r="C41" s="243">
        <v>-22383</v>
      </c>
      <c r="D41" s="147"/>
    </row>
    <row r="42" spans="1:4" ht="11.25">
      <c r="A42" s="250">
        <v>414300141</v>
      </c>
      <c r="B42" s="50" t="s">
        <v>515</v>
      </c>
      <c r="C42" s="243">
        <v>-87677</v>
      </c>
      <c r="D42" s="147"/>
    </row>
    <row r="43" spans="1:4" ht="11.25">
      <c r="A43" s="250">
        <v>415100101</v>
      </c>
      <c r="B43" s="50" t="s">
        <v>516</v>
      </c>
      <c r="C43" s="243">
        <v>-2964</v>
      </c>
      <c r="D43" s="147"/>
    </row>
    <row r="44" spans="1:4" ht="11.25">
      <c r="A44" s="250">
        <v>415100102</v>
      </c>
      <c r="B44" s="50" t="s">
        <v>517</v>
      </c>
      <c r="C44" s="243">
        <v>-4256</v>
      </c>
      <c r="D44" s="147"/>
    </row>
    <row r="45" spans="1:4" ht="11.25">
      <c r="A45" s="250">
        <v>415100103</v>
      </c>
      <c r="B45" s="50" t="s">
        <v>518</v>
      </c>
      <c r="C45" s="243">
        <v>-2600</v>
      </c>
      <c r="D45" s="147"/>
    </row>
    <row r="46" spans="1:4" ht="11.25">
      <c r="A46" s="250">
        <v>415100105</v>
      </c>
      <c r="B46" s="50" t="s">
        <v>519</v>
      </c>
      <c r="C46" s="243">
        <v>-4140</v>
      </c>
      <c r="D46" s="147"/>
    </row>
    <row r="47" spans="1:4" ht="11.25">
      <c r="A47" s="250">
        <v>415100106</v>
      </c>
      <c r="B47" s="50" t="s">
        <v>520</v>
      </c>
      <c r="C47" s="243">
        <v>-52163</v>
      </c>
      <c r="D47" s="147"/>
    </row>
    <row r="48" spans="1:4" ht="11.25">
      <c r="A48" s="250">
        <v>415100107</v>
      </c>
      <c r="B48" s="50" t="s">
        <v>521</v>
      </c>
      <c r="C48" s="243">
        <v>-70570</v>
      </c>
      <c r="D48" s="147"/>
    </row>
    <row r="49" spans="1:4" ht="11.25">
      <c r="A49" s="250">
        <v>415100109</v>
      </c>
      <c r="B49" s="50" t="s">
        <v>522</v>
      </c>
      <c r="C49" s="243">
        <v>-2850</v>
      </c>
      <c r="D49" s="147"/>
    </row>
    <row r="50" spans="1:4" ht="11.25">
      <c r="A50" s="250">
        <v>415100111</v>
      </c>
      <c r="B50" s="50" t="s">
        <v>523</v>
      </c>
      <c r="C50" s="243">
        <v>-630</v>
      </c>
      <c r="D50" s="147"/>
    </row>
    <row r="51" spans="1:4" ht="11.25">
      <c r="A51" s="250">
        <v>415100114</v>
      </c>
      <c r="B51" s="50" t="s">
        <v>524</v>
      </c>
      <c r="C51" s="243">
        <v>-800</v>
      </c>
      <c r="D51" s="147"/>
    </row>
    <row r="52" spans="1:4" ht="11.25">
      <c r="A52" s="250">
        <v>415100115</v>
      </c>
      <c r="B52" s="50" t="s">
        <v>525</v>
      </c>
      <c r="C52" s="243">
        <v>-5199</v>
      </c>
      <c r="D52" s="147"/>
    </row>
    <row r="53" spans="1:4" ht="11.25">
      <c r="A53" s="250">
        <v>415100120</v>
      </c>
      <c r="B53" s="50" t="s">
        <v>526</v>
      </c>
      <c r="C53" s="243">
        <v>-66</v>
      </c>
      <c r="D53" s="147"/>
    </row>
    <row r="54" spans="1:4" ht="11.25">
      <c r="A54" s="250">
        <v>415100123</v>
      </c>
      <c r="B54" s="50" t="s">
        <v>527</v>
      </c>
      <c r="C54" s="243">
        <v>-500</v>
      </c>
      <c r="D54" s="147"/>
    </row>
    <row r="55" spans="1:4" ht="11.25">
      <c r="A55" s="250">
        <v>415100125</v>
      </c>
      <c r="B55" s="50" t="s">
        <v>528</v>
      </c>
      <c r="C55" s="243">
        <v>-15</v>
      </c>
      <c r="D55" s="147"/>
    </row>
    <row r="56" spans="1:4" ht="11.25">
      <c r="A56" s="250">
        <v>416200101</v>
      </c>
      <c r="B56" s="50" t="s">
        <v>529</v>
      </c>
      <c r="C56" s="243">
        <v>-73381.5</v>
      </c>
      <c r="D56" s="147"/>
    </row>
    <row r="57" spans="1:4" ht="11.25">
      <c r="A57" s="250">
        <v>416200103</v>
      </c>
      <c r="B57" s="50" t="s">
        <v>530</v>
      </c>
      <c r="C57" s="243">
        <v>-58831.8</v>
      </c>
      <c r="D57" s="147"/>
    </row>
    <row r="58" spans="1:4" ht="11.25">
      <c r="A58" s="250">
        <v>416200104</v>
      </c>
      <c r="B58" s="50" t="s">
        <v>531</v>
      </c>
      <c r="C58" s="243">
        <v>-9012</v>
      </c>
      <c r="D58" s="147"/>
    </row>
    <row r="59" spans="1:4" ht="11.25">
      <c r="A59" s="250">
        <v>416200105</v>
      </c>
      <c r="B59" s="50" t="s">
        <v>532</v>
      </c>
      <c r="C59" s="243">
        <v>-89298</v>
      </c>
      <c r="D59" s="147"/>
    </row>
    <row r="60" spans="1:4" ht="11.25">
      <c r="A60" s="250">
        <v>416200106</v>
      </c>
      <c r="B60" s="50" t="s">
        <v>533</v>
      </c>
      <c r="C60" s="243">
        <v>-6114</v>
      </c>
      <c r="D60" s="147"/>
    </row>
    <row r="61" spans="1:4" ht="11.25">
      <c r="A61" s="250">
        <v>416200108</v>
      </c>
      <c r="B61" s="50" t="s">
        <v>534</v>
      </c>
      <c r="C61" s="243">
        <v>-75471.91</v>
      </c>
      <c r="D61" s="147"/>
    </row>
    <row r="62" spans="1:4" ht="11.25">
      <c r="A62" s="250">
        <v>416200110</v>
      </c>
      <c r="B62" s="50" t="s">
        <v>535</v>
      </c>
      <c r="C62" s="243">
        <v>-9718</v>
      </c>
      <c r="D62" s="147"/>
    </row>
    <row r="63" spans="1:4" ht="11.25">
      <c r="A63" s="250">
        <v>416200112</v>
      </c>
      <c r="B63" s="50" t="s">
        <v>536</v>
      </c>
      <c r="C63" s="243">
        <v>-1661</v>
      </c>
      <c r="D63" s="147"/>
    </row>
    <row r="64" spans="1:4" ht="11.25">
      <c r="A64" s="250"/>
      <c r="B64" s="320" t="s">
        <v>537</v>
      </c>
      <c r="C64" s="247">
        <v>-13724005.06</v>
      </c>
      <c r="D64" s="147"/>
    </row>
    <row r="65" spans="1:4" ht="11.25">
      <c r="A65" s="250">
        <v>421100101</v>
      </c>
      <c r="B65" s="50" t="s">
        <v>538</v>
      </c>
      <c r="C65" s="243">
        <v>-3948973.96</v>
      </c>
      <c r="D65" s="147"/>
    </row>
    <row r="66" spans="1:4" ht="11.25">
      <c r="A66" s="250">
        <v>421100102</v>
      </c>
      <c r="B66" s="50" t="s">
        <v>539</v>
      </c>
      <c r="C66" s="243">
        <v>-1566266.77</v>
      </c>
      <c r="D66" s="147"/>
    </row>
    <row r="67" spans="1:4" ht="11.25">
      <c r="A67" s="250">
        <v>421100103</v>
      </c>
      <c r="B67" s="50" t="s">
        <v>540</v>
      </c>
      <c r="C67" s="243">
        <v>-270030.02</v>
      </c>
      <c r="D67" s="147"/>
    </row>
    <row r="68" spans="1:4" ht="11.25">
      <c r="A68" s="250">
        <v>421100104</v>
      </c>
      <c r="B68" s="50" t="s">
        <v>541</v>
      </c>
      <c r="C68" s="243">
        <v>-521405.9</v>
      </c>
      <c r="D68" s="147"/>
    </row>
    <row r="69" spans="1:4" ht="11.25">
      <c r="A69" s="250">
        <v>421100105</v>
      </c>
      <c r="B69" s="50" t="s">
        <v>542</v>
      </c>
      <c r="C69" s="243">
        <v>-63414.85</v>
      </c>
      <c r="D69" s="147"/>
    </row>
    <row r="70" spans="1:4" ht="11.25">
      <c r="A70" s="250">
        <v>421100106</v>
      </c>
      <c r="B70" s="50" t="s">
        <v>543</v>
      </c>
      <c r="C70" s="243">
        <v>-2773.02</v>
      </c>
      <c r="D70" s="147"/>
    </row>
    <row r="71" spans="1:4" ht="11.25">
      <c r="A71" s="250">
        <v>421100109</v>
      </c>
      <c r="B71" s="50" t="s">
        <v>544</v>
      </c>
      <c r="C71" s="243">
        <v>-19462.94</v>
      </c>
      <c r="D71" s="147"/>
    </row>
    <row r="72" spans="1:4" ht="11.25">
      <c r="A72" s="250">
        <v>421200101</v>
      </c>
      <c r="B72" s="50" t="s">
        <v>545</v>
      </c>
      <c r="C72" s="243">
        <v>-3867706</v>
      </c>
      <c r="D72" s="147"/>
    </row>
    <row r="73" spans="1:4" ht="11.25">
      <c r="A73" s="250">
        <v>421200201</v>
      </c>
      <c r="B73" s="50" t="s">
        <v>546</v>
      </c>
      <c r="C73" s="243">
        <v>-3341668</v>
      </c>
      <c r="D73" s="147"/>
    </row>
    <row r="74" spans="1:4" ht="11.25">
      <c r="A74" s="250">
        <v>421308367</v>
      </c>
      <c r="B74" s="50" t="s">
        <v>547</v>
      </c>
      <c r="C74" s="243">
        <v>-122303.6</v>
      </c>
      <c r="D74" s="147"/>
    </row>
    <row r="75" spans="1:4" ht="11.25">
      <c r="A75" s="187"/>
      <c r="B75" s="187" t="s">
        <v>55</v>
      </c>
      <c r="C75" s="156">
        <f>C64+C8</f>
        <v>-20800407.7</v>
      </c>
      <c r="D75" s="152"/>
    </row>
    <row r="76" spans="1:4" ht="11.25">
      <c r="A76" s="172"/>
      <c r="B76" s="172"/>
      <c r="C76" s="122"/>
      <c r="D76" s="122"/>
    </row>
    <row r="77" spans="1:4" ht="11.25">
      <c r="A77" s="172"/>
      <c r="B77" s="172"/>
      <c r="C77" s="122"/>
      <c r="D77" s="122"/>
    </row>
    <row r="78" spans="1:4" ht="11.25">
      <c r="A78" s="172"/>
      <c r="B78" s="172"/>
      <c r="C78" s="122"/>
      <c r="D78" s="122"/>
    </row>
    <row r="79" spans="1:4" ht="11.25">
      <c r="A79" s="172"/>
      <c r="B79" s="172"/>
      <c r="C79" s="122"/>
      <c r="D79" s="122"/>
    </row>
    <row r="80" spans="1:4" ht="11.25">
      <c r="A80" s="172"/>
      <c r="B80" s="172"/>
      <c r="C80" s="122"/>
      <c r="D80" s="122"/>
    </row>
    <row r="81" spans="1:4" ht="11.25">
      <c r="A81" s="172"/>
      <c r="B81" s="172"/>
      <c r="C81" s="122"/>
      <c r="D81" s="122"/>
    </row>
    <row r="82" spans="1:4" ht="11.25">
      <c r="A82" s="172"/>
      <c r="B82" s="172"/>
      <c r="C82" s="122"/>
      <c r="D82" s="122"/>
    </row>
    <row r="83" spans="1:4" ht="11.25">
      <c r="A83" s="172"/>
      <c r="B83" s="172"/>
      <c r="C83" s="122"/>
      <c r="D83" s="122"/>
    </row>
    <row r="84" spans="1:4" ht="11.25">
      <c r="A84" s="172"/>
      <c r="B84" s="172"/>
      <c r="C84" s="122"/>
      <c r="D84" s="122"/>
    </row>
    <row r="85" spans="1:4" ht="11.25">
      <c r="A85" s="172"/>
      <c r="B85" s="172"/>
      <c r="C85" s="122"/>
      <c r="D85" s="122"/>
    </row>
    <row r="86" spans="1:4" ht="11.25">
      <c r="A86" s="172"/>
      <c r="B86" s="172"/>
      <c r="C86" s="122"/>
      <c r="D86" s="122"/>
    </row>
    <row r="87" spans="1:4" ht="11.25">
      <c r="A87" s="172"/>
      <c r="B87" s="172"/>
      <c r="C87" s="122"/>
      <c r="D87" s="122"/>
    </row>
    <row r="88" spans="1:4" ht="11.25">
      <c r="A88" s="172"/>
      <c r="B88" s="172"/>
      <c r="C88" s="122"/>
      <c r="D88" s="122"/>
    </row>
    <row r="89" spans="1:4" ht="11.25">
      <c r="A89" s="172"/>
      <c r="B89" s="172"/>
      <c r="C89" s="122"/>
      <c r="D89" s="122"/>
    </row>
    <row r="90" spans="1:4" ht="11.25">
      <c r="A90" s="172"/>
      <c r="B90" s="172"/>
      <c r="C90" s="122"/>
      <c r="D90" s="122"/>
    </row>
    <row r="91" spans="1:4" ht="11.25">
      <c r="A91" s="172"/>
      <c r="B91" s="172"/>
      <c r="C91" s="122"/>
      <c r="D91" s="122"/>
    </row>
    <row r="92" spans="1:4" ht="11.25">
      <c r="A92" s="172"/>
      <c r="B92" s="172"/>
      <c r="C92" s="122"/>
      <c r="D92" s="122"/>
    </row>
    <row r="93" spans="1:4" ht="11.25">
      <c r="A93" s="172"/>
      <c r="B93" s="172"/>
      <c r="C93" s="122"/>
      <c r="D93" s="122"/>
    </row>
    <row r="94" spans="1:4" ht="11.25">
      <c r="A94" s="172"/>
      <c r="B94" s="172"/>
      <c r="C94" s="122"/>
      <c r="D94" s="122"/>
    </row>
    <row r="95" spans="1:4" ht="11.25">
      <c r="A95" s="172"/>
      <c r="B95" s="172"/>
      <c r="C95" s="122"/>
      <c r="D95" s="122"/>
    </row>
    <row r="96" spans="1:4" ht="11.25">
      <c r="A96" s="172"/>
      <c r="B96" s="172"/>
      <c r="C96" s="122"/>
      <c r="D96" s="122"/>
    </row>
    <row r="97" spans="1:4" ht="11.25">
      <c r="A97" s="172"/>
      <c r="B97" s="172"/>
      <c r="C97" s="122"/>
      <c r="D97" s="122"/>
    </row>
    <row r="98" spans="1:4" ht="11.25">
      <c r="A98" s="172"/>
      <c r="B98" s="172"/>
      <c r="C98" s="122"/>
      <c r="D98" s="122"/>
    </row>
    <row r="99" spans="1:4" ht="11.25">
      <c r="A99" s="172"/>
      <c r="B99" s="172"/>
      <c r="C99" s="122"/>
      <c r="D99" s="122"/>
    </row>
    <row r="100" spans="1:4" ht="11.25">
      <c r="A100" s="172"/>
      <c r="B100" s="172"/>
      <c r="C100" s="122"/>
      <c r="D100" s="122"/>
    </row>
    <row r="101" spans="1:4" ht="11.25">
      <c r="A101" s="172"/>
      <c r="B101" s="172"/>
      <c r="C101" s="122"/>
      <c r="D101" s="122"/>
    </row>
    <row r="102" spans="1:4" ht="11.25">
      <c r="A102" s="172"/>
      <c r="B102" s="172"/>
      <c r="C102" s="122"/>
      <c r="D102" s="122"/>
    </row>
    <row r="103" spans="1:4" ht="11.25">
      <c r="A103" s="172"/>
      <c r="B103" s="172"/>
      <c r="C103" s="122"/>
      <c r="D103" s="122"/>
    </row>
    <row r="104" spans="1:4" ht="11.25">
      <c r="A104" s="172"/>
      <c r="B104" s="172"/>
      <c r="C104" s="122"/>
      <c r="D104" s="122"/>
    </row>
    <row r="105" spans="1:4" ht="11.25">
      <c r="A105" s="172"/>
      <c r="B105" s="172"/>
      <c r="C105" s="122"/>
      <c r="D105" s="122"/>
    </row>
    <row r="106" spans="1:4" ht="11.25">
      <c r="A106" s="172"/>
      <c r="B106" s="172"/>
      <c r="C106" s="122"/>
      <c r="D106" s="122"/>
    </row>
    <row r="107" spans="1:4" ht="11.25">
      <c r="A107" s="172"/>
      <c r="B107" s="172"/>
      <c r="C107" s="122"/>
      <c r="D107" s="122"/>
    </row>
    <row r="108" spans="1:4" ht="11.25">
      <c r="A108" s="172"/>
      <c r="B108" s="172"/>
      <c r="C108" s="122"/>
      <c r="D108" s="122"/>
    </row>
    <row r="109" spans="1:4" ht="11.25">
      <c r="A109" s="172"/>
      <c r="B109" s="172"/>
      <c r="C109" s="122"/>
      <c r="D109" s="122"/>
    </row>
    <row r="110" spans="1:4" ht="11.25">
      <c r="A110" s="172"/>
      <c r="B110" s="172"/>
      <c r="C110" s="122"/>
      <c r="D110" s="122"/>
    </row>
    <row r="111" spans="1:4" ht="11.25">
      <c r="A111" s="172"/>
      <c r="B111" s="172"/>
      <c r="C111" s="122"/>
      <c r="D111" s="122"/>
    </row>
    <row r="112" spans="1:4" ht="11.25">
      <c r="A112" s="172"/>
      <c r="B112" s="172"/>
      <c r="C112" s="122"/>
      <c r="D112" s="122"/>
    </row>
    <row r="113" spans="1:4" ht="11.25">
      <c r="A113" s="172"/>
      <c r="B113" s="172"/>
      <c r="C113" s="122"/>
      <c r="D113" s="122"/>
    </row>
    <row r="114" spans="1:4" ht="11.25">
      <c r="A114" s="172"/>
      <c r="B114" s="172"/>
      <c r="C114" s="122"/>
      <c r="D114" s="122"/>
    </row>
    <row r="115" spans="1:4" ht="11.25">
      <c r="A115" s="172"/>
      <c r="B115" s="172"/>
      <c r="C115" s="122"/>
      <c r="D115" s="122"/>
    </row>
    <row r="116" spans="1:4" ht="11.25">
      <c r="A116" s="172"/>
      <c r="B116" s="172"/>
      <c r="C116" s="122"/>
      <c r="D116" s="122"/>
    </row>
    <row r="117" spans="1:4" ht="11.25">
      <c r="A117" s="172"/>
      <c r="B117" s="172"/>
      <c r="C117" s="122"/>
      <c r="D117" s="122"/>
    </row>
    <row r="118" spans="1:4" ht="11.25">
      <c r="A118" s="172"/>
      <c r="B118" s="172"/>
      <c r="C118" s="122"/>
      <c r="D118" s="122"/>
    </row>
    <row r="119" spans="1:4" ht="11.25">
      <c r="A119" s="172"/>
      <c r="B119" s="172"/>
      <c r="C119" s="122"/>
      <c r="D119" s="122"/>
    </row>
    <row r="120" spans="1:4" ht="11.25">
      <c r="A120" s="172"/>
      <c r="B120" s="172"/>
      <c r="C120" s="122"/>
      <c r="D120" s="122"/>
    </row>
    <row r="121" spans="1:4" ht="11.25">
      <c r="A121" s="172"/>
      <c r="B121" s="172"/>
      <c r="C121" s="122"/>
      <c r="D121" s="122"/>
    </row>
    <row r="122" spans="1:4" ht="11.25">
      <c r="A122" s="172"/>
      <c r="B122" s="172"/>
      <c r="C122" s="122"/>
      <c r="D122" s="122"/>
    </row>
    <row r="123" spans="1:4" ht="11.25">
      <c r="A123" s="172"/>
      <c r="B123" s="172"/>
      <c r="C123" s="122"/>
      <c r="D123" s="122"/>
    </row>
    <row r="124" spans="1:4" ht="11.25">
      <c r="A124" s="172"/>
      <c r="B124" s="172"/>
      <c r="C124" s="122"/>
      <c r="D124" s="122"/>
    </row>
    <row r="125" spans="1:4" ht="11.25">
      <c r="A125" s="172"/>
      <c r="B125" s="172"/>
      <c r="C125" s="122"/>
      <c r="D125" s="122"/>
    </row>
    <row r="126" spans="1:4" ht="11.25">
      <c r="A126" s="172"/>
      <c r="B126" s="172"/>
      <c r="C126" s="122"/>
      <c r="D126" s="122"/>
    </row>
    <row r="127" spans="1:4" ht="11.25">
      <c r="A127" s="172"/>
      <c r="B127" s="172"/>
      <c r="C127" s="122"/>
      <c r="D127" s="122"/>
    </row>
    <row r="128" spans="1:4" ht="11.25">
      <c r="A128" s="172"/>
      <c r="B128" s="172"/>
      <c r="C128" s="122"/>
      <c r="D128" s="122"/>
    </row>
    <row r="129" spans="1:4" ht="11.25">
      <c r="A129" s="172"/>
      <c r="B129" s="172"/>
      <c r="C129" s="122"/>
      <c r="D129" s="122"/>
    </row>
  </sheetData>
  <sheetProtection/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1875" style="8" customWidth="1"/>
    <col min="7" max="16384" width="11.421875" style="8" customWidth="1"/>
  </cols>
  <sheetData>
    <row r="1" spans="1:5" ht="11.25">
      <c r="A1" s="74" t="s">
        <v>46</v>
      </c>
      <c r="B1" s="74"/>
      <c r="C1" s="6"/>
      <c r="E1" s="7"/>
    </row>
    <row r="2" spans="1:3" ht="11.25">
      <c r="A2" s="74" t="s">
        <v>0</v>
      </c>
      <c r="B2" s="74"/>
      <c r="C2" s="6"/>
    </row>
    <row r="3" spans="1:5" ht="11.25">
      <c r="A3" s="43"/>
      <c r="B3" s="43"/>
      <c r="C3" s="75"/>
      <c r="D3" s="43"/>
      <c r="E3" s="43"/>
    </row>
    <row r="4" spans="1:5" ht="11.25">
      <c r="A4" s="43"/>
      <c r="B4" s="43"/>
      <c r="C4" s="75"/>
      <c r="D4" s="43"/>
      <c r="E4" s="43"/>
    </row>
    <row r="5" spans="1:5" ht="11.25" customHeight="1">
      <c r="A5" s="310" t="s">
        <v>190</v>
      </c>
      <c r="B5" s="312"/>
      <c r="C5" s="75"/>
      <c r="E5" s="12" t="s">
        <v>122</v>
      </c>
    </row>
    <row r="6" spans="1:5" ht="11.25">
      <c r="A6" s="78"/>
      <c r="B6" s="78"/>
      <c r="C6" s="79"/>
      <c r="D6" s="78"/>
      <c r="E6" s="99"/>
    </row>
    <row r="7" spans="1:5" ht="15" customHeight="1">
      <c r="A7" s="15" t="s">
        <v>49</v>
      </c>
      <c r="B7" s="16" t="s">
        <v>50</v>
      </c>
      <c r="C7" s="17" t="s">
        <v>51</v>
      </c>
      <c r="D7" s="24" t="s">
        <v>95</v>
      </c>
      <c r="E7" s="17" t="s">
        <v>64</v>
      </c>
    </row>
    <row r="8" spans="1:5" ht="11.25">
      <c r="A8" s="100"/>
      <c r="B8" s="100"/>
      <c r="C8" s="101"/>
      <c r="D8" s="50"/>
      <c r="E8" s="50"/>
    </row>
    <row r="9" spans="1:5" ht="11.25">
      <c r="A9" s="100"/>
      <c r="B9" s="100"/>
      <c r="C9" s="101"/>
      <c r="D9" s="50"/>
      <c r="E9" s="50"/>
    </row>
    <row r="10" spans="1:5" ht="11.25">
      <c r="A10" s="100"/>
      <c r="B10" s="100"/>
      <c r="C10" s="101"/>
      <c r="D10" s="50"/>
      <c r="E10" s="50"/>
    </row>
    <row r="11" spans="1:5" ht="11.25">
      <c r="A11" s="100"/>
      <c r="B11" s="100"/>
      <c r="C11" s="101"/>
      <c r="D11" s="50"/>
      <c r="E11" s="50"/>
    </row>
    <row r="12" spans="1:5" ht="11.25">
      <c r="A12" s="30"/>
      <c r="B12" s="30" t="s">
        <v>55</v>
      </c>
      <c r="C12" s="31">
        <f>SUM(C8:C11)</f>
        <v>0</v>
      </c>
      <c r="D12" s="80"/>
      <c r="E12" s="80"/>
    </row>
  </sheetData>
  <sheetProtection/>
  <mergeCells count="1">
    <mergeCell ref="A5:B5"/>
  </mergeCells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zoomScalePageLayoutView="0" workbookViewId="0" topLeftCell="B24">
      <selection activeCell="C50" sqref="C50"/>
    </sheetView>
  </sheetViews>
  <sheetFormatPr defaultColWidth="11.421875" defaultRowHeight="15"/>
  <cols>
    <col min="1" max="1" width="20.7109375" style="172" customWidth="1"/>
    <col min="2" max="2" width="50.7109375" style="172" customWidth="1"/>
    <col min="3" max="3" width="17.7109375" style="122" customWidth="1"/>
    <col min="4" max="4" width="17.7109375" style="211" customWidth="1"/>
    <col min="5" max="5" width="17.7109375" style="212" customWidth="1"/>
    <col min="6" max="8" width="11.421875" style="172" customWidth="1"/>
    <col min="9" max="16384" width="11.421875" style="8" customWidth="1"/>
  </cols>
  <sheetData>
    <row r="1" spans="1:5" s="43" customFormat="1" ht="11.25" customHeight="1">
      <c r="A1" s="74" t="s">
        <v>46</v>
      </c>
      <c r="B1" s="74"/>
      <c r="C1" s="75"/>
      <c r="D1" s="102"/>
      <c r="E1" s="7"/>
    </row>
    <row r="2" spans="1:5" s="43" customFormat="1" ht="11.25" customHeight="1">
      <c r="A2" s="74" t="s">
        <v>0</v>
      </c>
      <c r="B2" s="74"/>
      <c r="C2" s="75"/>
      <c r="D2" s="102"/>
      <c r="E2" s="103"/>
    </row>
    <row r="3" spans="3:5" s="43" customFormat="1" ht="10.5" customHeight="1">
      <c r="C3" s="75"/>
      <c r="D3" s="102"/>
      <c r="E3" s="103"/>
    </row>
    <row r="4" spans="3:5" s="43" customFormat="1" ht="10.5" customHeight="1">
      <c r="C4" s="75"/>
      <c r="D4" s="102"/>
      <c r="E4" s="103"/>
    </row>
    <row r="5" spans="1:5" s="43" customFormat="1" ht="11.25" customHeight="1">
      <c r="A5" s="10" t="s">
        <v>262</v>
      </c>
      <c r="B5" s="10"/>
      <c r="C5" s="75"/>
      <c r="D5" s="104"/>
      <c r="E5" s="105" t="s">
        <v>123</v>
      </c>
    </row>
    <row r="6" spans="1:8" ht="11.25" customHeight="1">
      <c r="A6" s="13"/>
      <c r="B6" s="13"/>
      <c r="C6" s="4"/>
      <c r="D6" s="106"/>
      <c r="E6" s="3"/>
      <c r="F6" s="8"/>
      <c r="G6" s="8"/>
      <c r="H6" s="8"/>
    </row>
    <row r="7" spans="1:8" ht="15" customHeight="1">
      <c r="A7" s="15" t="s">
        <v>49</v>
      </c>
      <c r="B7" s="16" t="s">
        <v>50</v>
      </c>
      <c r="C7" s="17" t="s">
        <v>51</v>
      </c>
      <c r="D7" s="218" t="s">
        <v>124</v>
      </c>
      <c r="E7" s="107" t="s">
        <v>125</v>
      </c>
      <c r="F7" s="8"/>
      <c r="G7" s="8"/>
      <c r="H7" s="8"/>
    </row>
    <row r="8" spans="1:5" ht="11.25">
      <c r="A8" s="356">
        <v>511101111</v>
      </c>
      <c r="B8" s="338" t="s">
        <v>548</v>
      </c>
      <c r="C8" s="319">
        <v>222653.57</v>
      </c>
      <c r="D8" s="338">
        <v>3.27</v>
      </c>
      <c r="E8" s="357"/>
    </row>
    <row r="9" spans="1:5" ht="11.25">
      <c r="A9" s="356">
        <v>511101131</v>
      </c>
      <c r="B9" s="338" t="s">
        <v>549</v>
      </c>
      <c r="C9" s="319">
        <v>327148.89</v>
      </c>
      <c r="D9" s="338">
        <v>4.8</v>
      </c>
      <c r="E9" s="357"/>
    </row>
    <row r="10" spans="1:5" ht="11.25">
      <c r="A10" s="356">
        <v>511101132</v>
      </c>
      <c r="B10" s="338" t="s">
        <v>550</v>
      </c>
      <c r="C10" s="319">
        <v>1492390</v>
      </c>
      <c r="D10" s="338">
        <v>21.9</v>
      </c>
      <c r="E10" s="357"/>
    </row>
    <row r="11" spans="1:5" ht="11.25">
      <c r="A11" s="356">
        <v>511201212</v>
      </c>
      <c r="B11" s="338" t="s">
        <v>551</v>
      </c>
      <c r="C11" s="319">
        <v>708499.22</v>
      </c>
      <c r="D11" s="338">
        <v>10.4</v>
      </c>
      <c r="E11" s="357"/>
    </row>
    <row r="12" spans="1:5" ht="11.25">
      <c r="A12" s="356">
        <v>511301311</v>
      </c>
      <c r="B12" s="338" t="s">
        <v>552</v>
      </c>
      <c r="C12" s="319">
        <v>3941.8</v>
      </c>
      <c r="D12" s="338">
        <v>0.06</v>
      </c>
      <c r="E12" s="357"/>
    </row>
    <row r="13" spans="1:5" ht="11.25">
      <c r="A13" s="356">
        <v>511301321</v>
      </c>
      <c r="B13" s="338" t="s">
        <v>553</v>
      </c>
      <c r="C13" s="319">
        <v>59453.6</v>
      </c>
      <c r="D13" s="338">
        <v>0.87</v>
      </c>
      <c r="E13" s="357"/>
    </row>
    <row r="14" spans="1:5" ht="11.25">
      <c r="A14" s="356">
        <v>511301323</v>
      </c>
      <c r="B14" s="338" t="s">
        <v>554</v>
      </c>
      <c r="C14" s="319">
        <v>1891.12</v>
      </c>
      <c r="D14" s="338">
        <v>0.03</v>
      </c>
      <c r="E14" s="357"/>
    </row>
    <row r="15" spans="1:5" ht="11.25">
      <c r="A15" s="356">
        <v>511301342</v>
      </c>
      <c r="B15" s="338" t="s">
        <v>555</v>
      </c>
      <c r="C15" s="319">
        <v>50969.33</v>
      </c>
      <c r="D15" s="338">
        <v>0.75</v>
      </c>
      <c r="E15" s="357"/>
    </row>
    <row r="16" spans="1:5" ht="11.25">
      <c r="A16" s="356">
        <v>511301371</v>
      </c>
      <c r="B16" s="338" t="s">
        <v>556</v>
      </c>
      <c r="C16" s="319">
        <v>28503.26</v>
      </c>
      <c r="D16" s="338">
        <v>0.42</v>
      </c>
      <c r="E16" s="357"/>
    </row>
    <row r="17" spans="1:5" ht="11.25">
      <c r="A17" s="356">
        <v>511401413</v>
      </c>
      <c r="B17" s="338" t="s">
        <v>557</v>
      </c>
      <c r="C17" s="319">
        <v>32104.47</v>
      </c>
      <c r="D17" s="338">
        <v>0.47</v>
      </c>
      <c r="E17" s="357"/>
    </row>
    <row r="18" spans="1:5" ht="11.25">
      <c r="A18" s="356">
        <v>511401441</v>
      </c>
      <c r="B18" s="338" t="s">
        <v>558</v>
      </c>
      <c r="C18" s="319">
        <v>173287.7</v>
      </c>
      <c r="D18" s="338">
        <v>2.54</v>
      </c>
      <c r="E18" s="357"/>
    </row>
    <row r="19" spans="1:5" ht="11.25">
      <c r="A19" s="356">
        <v>511501511</v>
      </c>
      <c r="B19" s="338" t="s">
        <v>559</v>
      </c>
      <c r="C19" s="319">
        <v>26495.78</v>
      </c>
      <c r="D19" s="338">
        <v>0.39</v>
      </c>
      <c r="E19" s="357"/>
    </row>
    <row r="20" spans="1:5" ht="11.25">
      <c r="A20" s="356">
        <v>511501522</v>
      </c>
      <c r="B20" s="338" t="s">
        <v>560</v>
      </c>
      <c r="C20" s="319">
        <v>112790.08</v>
      </c>
      <c r="D20" s="338">
        <v>1.66</v>
      </c>
      <c r="E20" s="357"/>
    </row>
    <row r="21" spans="1:5" ht="11.25">
      <c r="A21" s="356">
        <v>511501591</v>
      </c>
      <c r="B21" s="338" t="s">
        <v>561</v>
      </c>
      <c r="C21" s="319">
        <v>437611.61</v>
      </c>
      <c r="D21" s="338">
        <v>6.42</v>
      </c>
      <c r="E21" s="357"/>
    </row>
    <row r="22" spans="1:5" ht="11.25">
      <c r="A22" s="356">
        <v>511501592</v>
      </c>
      <c r="B22" s="338" t="s">
        <v>562</v>
      </c>
      <c r="C22" s="319">
        <v>446525.68</v>
      </c>
      <c r="D22" s="338">
        <v>6.55</v>
      </c>
      <c r="E22" s="357"/>
    </row>
    <row r="23" spans="1:5" ht="11.25">
      <c r="A23" s="356">
        <v>512102111</v>
      </c>
      <c r="B23" s="338" t="s">
        <v>563</v>
      </c>
      <c r="C23" s="319">
        <v>38377.8</v>
      </c>
      <c r="D23" s="338">
        <v>0.56</v>
      </c>
      <c r="E23" s="357"/>
    </row>
    <row r="24" spans="1:5" ht="11.25">
      <c r="A24" s="356">
        <v>512102151</v>
      </c>
      <c r="B24" s="338" t="s">
        <v>564</v>
      </c>
      <c r="C24" s="319">
        <v>17914.44</v>
      </c>
      <c r="D24" s="338">
        <v>0.26</v>
      </c>
      <c r="E24" s="357"/>
    </row>
    <row r="25" spans="1:5" ht="11.25">
      <c r="A25" s="356">
        <v>512102161</v>
      </c>
      <c r="B25" s="338" t="s">
        <v>565</v>
      </c>
      <c r="C25" s="319">
        <v>11015</v>
      </c>
      <c r="D25" s="338">
        <v>0.16</v>
      </c>
      <c r="E25" s="357"/>
    </row>
    <row r="26" spans="1:5" ht="11.25">
      <c r="A26" s="356">
        <v>512202212</v>
      </c>
      <c r="B26" s="338" t="s">
        <v>566</v>
      </c>
      <c r="C26" s="319">
        <v>3152.9</v>
      </c>
      <c r="D26" s="338">
        <v>0.05</v>
      </c>
      <c r="E26" s="357"/>
    </row>
    <row r="27" spans="1:5" ht="11.25">
      <c r="A27" s="356">
        <v>512202221</v>
      </c>
      <c r="B27" s="338" t="s">
        <v>567</v>
      </c>
      <c r="C27" s="319">
        <v>8400</v>
      </c>
      <c r="D27" s="338">
        <v>0.12</v>
      </c>
      <c r="E27" s="357"/>
    </row>
    <row r="28" spans="1:5" ht="11.25">
      <c r="A28" s="356">
        <v>512602611</v>
      </c>
      <c r="B28" s="338" t="s">
        <v>568</v>
      </c>
      <c r="C28" s="319">
        <v>100352.8</v>
      </c>
      <c r="D28" s="338">
        <v>1.47</v>
      </c>
      <c r="E28" s="357"/>
    </row>
    <row r="29" spans="1:5" ht="11.25">
      <c r="A29" s="356">
        <v>512602612</v>
      </c>
      <c r="B29" s="338" t="s">
        <v>569</v>
      </c>
      <c r="C29" s="319">
        <v>174204.78</v>
      </c>
      <c r="D29" s="338">
        <v>2.56</v>
      </c>
      <c r="E29" s="357"/>
    </row>
    <row r="30" spans="1:5" ht="11.25">
      <c r="A30" s="356">
        <v>513103112</v>
      </c>
      <c r="B30" s="338" t="s">
        <v>570</v>
      </c>
      <c r="C30" s="319">
        <v>836358</v>
      </c>
      <c r="D30" s="338">
        <v>12.27</v>
      </c>
      <c r="E30" s="357"/>
    </row>
    <row r="31" spans="1:5" ht="11.25">
      <c r="A31" s="356">
        <v>513103141</v>
      </c>
      <c r="B31" s="338" t="s">
        <v>571</v>
      </c>
      <c r="C31" s="319">
        <v>52502.29</v>
      </c>
      <c r="D31" s="338">
        <v>0.77</v>
      </c>
      <c r="E31" s="357"/>
    </row>
    <row r="32" spans="1:5" ht="11.25">
      <c r="A32" s="356">
        <v>513103151</v>
      </c>
      <c r="B32" s="338" t="s">
        <v>572</v>
      </c>
      <c r="C32" s="319">
        <v>3025</v>
      </c>
      <c r="D32" s="338">
        <v>0.04</v>
      </c>
      <c r="E32" s="357"/>
    </row>
    <row r="33" spans="1:5" ht="11.25">
      <c r="A33" s="356">
        <v>513103152</v>
      </c>
      <c r="B33" s="338" t="s">
        <v>573</v>
      </c>
      <c r="C33" s="319">
        <v>16632.65</v>
      </c>
      <c r="D33" s="338">
        <v>0.24</v>
      </c>
      <c r="E33" s="357"/>
    </row>
    <row r="34" spans="1:5" ht="11.25">
      <c r="A34" s="356">
        <v>513403411</v>
      </c>
      <c r="B34" s="338" t="s">
        <v>574</v>
      </c>
      <c r="C34" s="338">
        <v>738.99</v>
      </c>
      <c r="D34" s="338">
        <v>0.01</v>
      </c>
      <c r="E34" s="357"/>
    </row>
    <row r="35" spans="1:5" ht="11.25">
      <c r="A35" s="356">
        <v>513503551</v>
      </c>
      <c r="B35" s="338" t="s">
        <v>575</v>
      </c>
      <c r="C35" s="319">
        <v>13670.99</v>
      </c>
      <c r="D35" s="338">
        <v>0.2</v>
      </c>
      <c r="E35" s="357"/>
    </row>
    <row r="36" spans="1:5" ht="11.25">
      <c r="A36" s="356">
        <v>513503571</v>
      </c>
      <c r="B36" s="338" t="s">
        <v>576</v>
      </c>
      <c r="C36" s="319">
        <v>3661</v>
      </c>
      <c r="D36" s="338">
        <v>0.05</v>
      </c>
      <c r="E36" s="357"/>
    </row>
    <row r="37" spans="1:5" ht="11.25">
      <c r="A37" s="356">
        <v>513503581</v>
      </c>
      <c r="B37" s="338" t="s">
        <v>577</v>
      </c>
      <c r="C37" s="319">
        <v>199955.9</v>
      </c>
      <c r="D37" s="338">
        <v>2.93</v>
      </c>
      <c r="E37" s="357"/>
    </row>
    <row r="38" spans="1:5" ht="11.25">
      <c r="A38" s="356">
        <v>513703751</v>
      </c>
      <c r="B38" s="338" t="s">
        <v>578</v>
      </c>
      <c r="C38" s="319">
        <v>1395</v>
      </c>
      <c r="D38" s="338">
        <v>0.02</v>
      </c>
      <c r="E38" s="357"/>
    </row>
    <row r="39" spans="1:5" ht="11.25">
      <c r="A39" s="356">
        <v>513803821</v>
      </c>
      <c r="B39" s="338" t="s">
        <v>579</v>
      </c>
      <c r="C39" s="319">
        <v>28890.49</v>
      </c>
      <c r="D39" s="338">
        <v>0.42</v>
      </c>
      <c r="E39" s="357"/>
    </row>
    <row r="40" spans="1:5" ht="11.25">
      <c r="A40" s="356">
        <v>522104231</v>
      </c>
      <c r="B40" s="338" t="s">
        <v>580</v>
      </c>
      <c r="C40" s="319">
        <v>816455.94</v>
      </c>
      <c r="D40" s="338">
        <v>11.98</v>
      </c>
      <c r="E40" s="357"/>
    </row>
    <row r="41" spans="1:5" ht="11.25">
      <c r="A41" s="356">
        <v>522104232</v>
      </c>
      <c r="B41" s="338" t="s">
        <v>581</v>
      </c>
      <c r="C41" s="319">
        <v>135593.79</v>
      </c>
      <c r="D41" s="338">
        <v>1.99</v>
      </c>
      <c r="E41" s="357"/>
    </row>
    <row r="42" spans="1:5" ht="11.25">
      <c r="A42" s="356">
        <v>524104411</v>
      </c>
      <c r="B42" s="338" t="s">
        <v>582</v>
      </c>
      <c r="C42" s="319">
        <v>151103.76</v>
      </c>
      <c r="D42" s="338">
        <v>2.22</v>
      </c>
      <c r="E42" s="357"/>
    </row>
    <row r="43" spans="1:5" ht="11.25">
      <c r="A43" s="356">
        <v>525204521</v>
      </c>
      <c r="B43" s="338" t="s">
        <v>583</v>
      </c>
      <c r="C43" s="319">
        <v>31886.06</v>
      </c>
      <c r="D43" s="338">
        <v>0.47</v>
      </c>
      <c r="E43" s="357"/>
    </row>
    <row r="44" spans="1:5" ht="11.25">
      <c r="A44" s="356">
        <v>541109211</v>
      </c>
      <c r="B44" s="338" t="s">
        <v>584</v>
      </c>
      <c r="C44" s="319">
        <v>44618.49</v>
      </c>
      <c r="D44" s="338">
        <v>0.65</v>
      </c>
      <c r="E44" s="357"/>
    </row>
    <row r="45" spans="1:5" ht="11.25">
      <c r="A45" s="163"/>
      <c r="B45" s="163" t="s">
        <v>55</v>
      </c>
      <c r="C45" s="184">
        <f>SUM(C8:C44)</f>
        <v>6814172.180000002</v>
      </c>
      <c r="D45" s="213">
        <v>0</v>
      </c>
      <c r="E45" s="198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20" customWidth="1"/>
  </cols>
  <sheetData>
    <row r="72" ht="11.25" hidden="1">
      <c r="A72" s="223" t="s">
        <v>210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A8" sqref="A8:D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43" customFormat="1" ht="11.25" customHeight="1">
      <c r="A1" s="74" t="s">
        <v>46</v>
      </c>
      <c r="B1" s="74"/>
      <c r="C1" s="44"/>
      <c r="D1" s="44"/>
      <c r="E1" s="44"/>
      <c r="F1" s="108"/>
      <c r="G1" s="7"/>
    </row>
    <row r="2" spans="1:5" s="43" customFormat="1" ht="11.25" customHeight="1">
      <c r="A2" s="74" t="s">
        <v>0</v>
      </c>
      <c r="B2" s="74"/>
      <c r="C2" s="44"/>
      <c r="D2" s="44"/>
      <c r="E2" s="44"/>
    </row>
    <row r="3" spans="3:5" s="43" customFormat="1" ht="11.25">
      <c r="C3" s="44"/>
      <c r="D3" s="44"/>
      <c r="E3" s="44"/>
    </row>
    <row r="4" spans="3:5" s="43" customFormat="1" ht="11.25">
      <c r="C4" s="44"/>
      <c r="D4" s="44"/>
      <c r="E4" s="44"/>
    </row>
    <row r="5" spans="1:7" s="43" customFormat="1" ht="11.25" customHeight="1">
      <c r="A5" s="10" t="s">
        <v>191</v>
      </c>
      <c r="B5" s="10"/>
      <c r="C5" s="44"/>
      <c r="D5" s="44"/>
      <c r="E5" s="44"/>
      <c r="G5" s="12" t="s">
        <v>126</v>
      </c>
    </row>
    <row r="6" spans="1:5" s="84" customFormat="1" ht="11.25">
      <c r="A6" s="46"/>
      <c r="B6" s="46"/>
      <c r="C6" s="81"/>
      <c r="D6" s="83"/>
      <c r="E6" s="83"/>
    </row>
    <row r="7" spans="1:7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109" t="s">
        <v>127</v>
      </c>
      <c r="F7" s="53" t="s">
        <v>52</v>
      </c>
      <c r="G7" s="53" t="s">
        <v>95</v>
      </c>
    </row>
    <row r="8" spans="1:7" ht="11.25">
      <c r="A8" s="356">
        <v>311000000</v>
      </c>
      <c r="B8" s="338" t="s">
        <v>585</v>
      </c>
      <c r="C8" s="319">
        <v>-145687995.51</v>
      </c>
      <c r="D8" s="319">
        <v>-145687995.51</v>
      </c>
      <c r="E8" s="183"/>
      <c r="F8" s="195"/>
      <c r="G8" s="190"/>
    </row>
    <row r="9" spans="1:7" ht="11.25">
      <c r="A9" s="356">
        <v>312000000</v>
      </c>
      <c r="B9" s="338" t="s">
        <v>586</v>
      </c>
      <c r="C9" s="319">
        <v>-1913634.6</v>
      </c>
      <c r="D9" s="319">
        <v>-1913634.6</v>
      </c>
      <c r="E9" s="183"/>
      <c r="F9" s="183"/>
      <c r="G9" s="190"/>
    </row>
    <row r="10" spans="1:7" ht="11.25">
      <c r="A10" s="162"/>
      <c r="B10" s="162"/>
      <c r="C10" s="183"/>
      <c r="D10" s="183"/>
      <c r="E10" s="183"/>
      <c r="F10" s="190"/>
      <c r="G10" s="190"/>
    </row>
    <row r="11" spans="1:7" ht="11.25">
      <c r="A11" s="162"/>
      <c r="B11" s="162"/>
      <c r="C11" s="183"/>
      <c r="D11" s="183"/>
      <c r="E11" s="183"/>
      <c r="F11" s="190"/>
      <c r="G11" s="190"/>
    </row>
    <row r="12" spans="1:7" ht="11.25">
      <c r="A12" s="162"/>
      <c r="B12" s="162"/>
      <c r="C12" s="183"/>
      <c r="D12" s="183"/>
      <c r="E12" s="183"/>
      <c r="F12" s="190"/>
      <c r="G12" s="190"/>
    </row>
    <row r="13" spans="1:7" ht="11.25">
      <c r="A13" s="162"/>
      <c r="B13" s="162"/>
      <c r="C13" s="183"/>
      <c r="D13" s="183"/>
      <c r="E13" s="183"/>
      <c r="F13" s="190"/>
      <c r="G13" s="190"/>
    </row>
    <row r="14" spans="1:7" ht="11.25">
      <c r="A14" s="187"/>
      <c r="B14" s="187" t="s">
        <v>55</v>
      </c>
      <c r="C14" s="154">
        <f>SUM(C8:C13)</f>
        <v>-147601630.10999998</v>
      </c>
      <c r="D14" s="154">
        <f>SUM(D8:D13)</f>
        <v>-147601630.10999998</v>
      </c>
      <c r="E14" s="157">
        <f>SUM(E8:E13)</f>
        <v>0</v>
      </c>
      <c r="F14" s="215"/>
      <c r="G14" s="215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100" zoomScalePageLayoutView="0" workbookViewId="0" topLeftCell="A20">
      <selection activeCell="A8" sqref="A8:F5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43" customFormat="1" ht="11.25">
      <c r="A1" s="74" t="s">
        <v>46</v>
      </c>
      <c r="B1" s="74"/>
      <c r="C1" s="44"/>
      <c r="D1" s="44"/>
      <c r="E1" s="44"/>
      <c r="F1" s="7"/>
    </row>
    <row r="2" spans="1:5" s="43" customFormat="1" ht="11.25">
      <c r="A2" s="74" t="s">
        <v>0</v>
      </c>
      <c r="B2" s="74"/>
      <c r="C2" s="44"/>
      <c r="D2" s="44"/>
      <c r="E2" s="44"/>
    </row>
    <row r="3" spans="3:5" s="43" customFormat="1" ht="11.25">
      <c r="C3" s="44"/>
      <c r="D3" s="44"/>
      <c r="E3" s="44"/>
    </row>
    <row r="4" spans="3:5" s="43" customFormat="1" ht="11.25">
      <c r="C4" s="44"/>
      <c r="D4" s="44"/>
      <c r="E4" s="44"/>
    </row>
    <row r="5" spans="1:6" s="43" customFormat="1" ht="11.25" customHeight="1">
      <c r="A5" s="10" t="s">
        <v>192</v>
      </c>
      <c r="B5" s="10"/>
      <c r="C5" s="44"/>
      <c r="D5" s="44"/>
      <c r="E5" s="44"/>
      <c r="F5" s="12" t="s">
        <v>128</v>
      </c>
    </row>
    <row r="6" spans="1:5" s="84" customFormat="1" ht="11.25">
      <c r="A6" s="46"/>
      <c r="B6" s="46"/>
      <c r="C6" s="81"/>
      <c r="D6" s="83"/>
      <c r="E6" s="83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109" t="s">
        <v>127</v>
      </c>
      <c r="F7" s="109" t="s">
        <v>95</v>
      </c>
    </row>
    <row r="8" spans="1:6" ht="11.25">
      <c r="A8" s="358"/>
      <c r="B8" s="358" t="s">
        <v>587</v>
      </c>
      <c r="C8" s="359">
        <v>-157234010.64</v>
      </c>
      <c r="D8" s="359">
        <v>-171220246.16</v>
      </c>
      <c r="E8" s="359">
        <v>-13986235.52</v>
      </c>
      <c r="F8" s="219"/>
    </row>
    <row r="9" spans="1:6" ht="11.25">
      <c r="A9" s="338"/>
      <c r="B9" s="358" t="s">
        <v>588</v>
      </c>
      <c r="C9" s="359">
        <v>42636689.77</v>
      </c>
      <c r="D9" s="359">
        <v>42636689.77</v>
      </c>
      <c r="E9" s="358"/>
      <c r="F9" s="219"/>
    </row>
    <row r="10" spans="1:6" ht="11.25">
      <c r="A10" s="356">
        <v>322000001</v>
      </c>
      <c r="B10" s="338" t="s">
        <v>589</v>
      </c>
      <c r="C10" s="319">
        <v>-118638.44</v>
      </c>
      <c r="D10" s="319">
        <v>-118638.44</v>
      </c>
      <c r="E10" s="338"/>
      <c r="F10" s="219"/>
    </row>
    <row r="11" spans="1:6" ht="11.25">
      <c r="A11" s="356">
        <v>322000002</v>
      </c>
      <c r="B11" s="338" t="s">
        <v>590</v>
      </c>
      <c r="C11" s="319">
        <v>-791196.92</v>
      </c>
      <c r="D11" s="319">
        <v>-791196.92</v>
      </c>
      <c r="E11" s="338"/>
      <c r="F11" s="219"/>
    </row>
    <row r="12" spans="1:6" ht="11.25">
      <c r="A12" s="356">
        <v>322000003</v>
      </c>
      <c r="B12" s="338" t="s">
        <v>591</v>
      </c>
      <c r="C12" s="319">
        <v>-58516.36</v>
      </c>
      <c r="D12" s="319">
        <v>-58516.36</v>
      </c>
      <c r="E12" s="338"/>
      <c r="F12" s="219"/>
    </row>
    <row r="13" spans="1:6" ht="11.25">
      <c r="A13" s="356">
        <v>322000004</v>
      </c>
      <c r="B13" s="338" t="s">
        <v>592</v>
      </c>
      <c r="C13" s="338">
        <v>-87.57</v>
      </c>
      <c r="D13" s="338">
        <v>-87.57</v>
      </c>
      <c r="E13" s="338"/>
      <c r="F13" s="219"/>
    </row>
    <row r="14" spans="1:6" ht="11.25">
      <c r="A14" s="356">
        <v>322000005</v>
      </c>
      <c r="B14" s="338" t="s">
        <v>593</v>
      </c>
      <c r="C14" s="319">
        <v>-72682.49</v>
      </c>
      <c r="D14" s="319">
        <v>-72682.49</v>
      </c>
      <c r="E14" s="338"/>
      <c r="F14" s="219"/>
    </row>
    <row r="15" spans="1:6" ht="11.25">
      <c r="A15" s="356">
        <v>322000006</v>
      </c>
      <c r="B15" s="338" t="s">
        <v>594</v>
      </c>
      <c r="C15" s="338">
        <v>480</v>
      </c>
      <c r="D15" s="338">
        <v>480</v>
      </c>
      <c r="E15" s="338"/>
      <c r="F15" s="219"/>
    </row>
    <row r="16" spans="1:6" ht="11.25">
      <c r="A16" s="356">
        <v>322000007</v>
      </c>
      <c r="B16" s="338" t="s">
        <v>595</v>
      </c>
      <c r="C16" s="319">
        <v>-318308.15</v>
      </c>
      <c r="D16" s="319">
        <v>-318308.15</v>
      </c>
      <c r="E16" s="338"/>
      <c r="F16" s="219"/>
    </row>
    <row r="17" spans="1:6" ht="11.25">
      <c r="A17" s="356">
        <v>322000009</v>
      </c>
      <c r="B17" s="338" t="s">
        <v>596</v>
      </c>
      <c r="C17" s="319">
        <v>-179472.74</v>
      </c>
      <c r="D17" s="319">
        <v>-179472.74</v>
      </c>
      <c r="E17" s="338"/>
      <c r="F17" s="219"/>
    </row>
    <row r="18" spans="1:6" ht="11.25">
      <c r="A18" s="356">
        <v>322000010</v>
      </c>
      <c r="B18" s="338" t="s">
        <v>597</v>
      </c>
      <c r="C18" s="319">
        <v>-47637.41</v>
      </c>
      <c r="D18" s="319">
        <v>-47637.41</v>
      </c>
      <c r="E18" s="338"/>
      <c r="F18" s="219"/>
    </row>
    <row r="19" spans="1:6" ht="11.25">
      <c r="A19" s="356">
        <v>322000016</v>
      </c>
      <c r="B19" s="338" t="s">
        <v>598</v>
      </c>
      <c r="C19" s="319">
        <v>-2332756.86</v>
      </c>
      <c r="D19" s="319">
        <v>-2332756.86</v>
      </c>
      <c r="E19" s="338"/>
      <c r="F19" s="219"/>
    </row>
    <row r="20" spans="1:6" ht="11.25">
      <c r="A20" s="356">
        <v>322000017</v>
      </c>
      <c r="B20" s="338" t="s">
        <v>599</v>
      </c>
      <c r="C20" s="319">
        <v>-580069.62</v>
      </c>
      <c r="D20" s="319">
        <v>-580069.62</v>
      </c>
      <c r="E20" s="338"/>
      <c r="F20" s="219"/>
    </row>
    <row r="21" spans="1:6" ht="11.25">
      <c r="A21" s="356">
        <v>322000018</v>
      </c>
      <c r="B21" s="338" t="s">
        <v>600</v>
      </c>
      <c r="C21" s="319">
        <v>323219.67</v>
      </c>
      <c r="D21" s="319">
        <v>323219.67</v>
      </c>
      <c r="E21" s="338"/>
      <c r="F21" s="219"/>
    </row>
    <row r="22" spans="1:6" ht="11.25">
      <c r="A22" s="356">
        <v>322000019</v>
      </c>
      <c r="B22" s="338" t="s">
        <v>601</v>
      </c>
      <c r="C22" s="319">
        <v>572890.43</v>
      </c>
      <c r="D22" s="319">
        <v>572890.43</v>
      </c>
      <c r="E22" s="338"/>
      <c r="F22" s="219"/>
    </row>
    <row r="23" spans="1:6" ht="11.25">
      <c r="A23" s="356">
        <v>322000020</v>
      </c>
      <c r="B23" s="338" t="s">
        <v>602</v>
      </c>
      <c r="C23" s="319">
        <v>31811353.88</v>
      </c>
      <c r="D23" s="319">
        <v>31811353.88</v>
      </c>
      <c r="E23" s="338"/>
      <c r="F23" s="219"/>
    </row>
    <row r="24" spans="1:6" ht="11.25">
      <c r="A24" s="356">
        <v>322000021</v>
      </c>
      <c r="B24" s="338" t="s">
        <v>603</v>
      </c>
      <c r="C24" s="319">
        <v>4469601.48</v>
      </c>
      <c r="D24" s="319">
        <v>4469601.48</v>
      </c>
      <c r="E24" s="338"/>
      <c r="F24" s="219"/>
    </row>
    <row r="25" spans="1:6" ht="11.25">
      <c r="A25" s="356">
        <v>322000023</v>
      </c>
      <c r="B25" s="338" t="s">
        <v>604</v>
      </c>
      <c r="C25" s="319">
        <v>2892599.52</v>
      </c>
      <c r="D25" s="319">
        <v>2892599.52</v>
      </c>
      <c r="E25" s="338"/>
      <c r="F25" s="219"/>
    </row>
    <row r="26" spans="1:6" ht="11.25">
      <c r="A26" s="356">
        <v>322000024</v>
      </c>
      <c r="B26" s="338" t="s">
        <v>605</v>
      </c>
      <c r="C26" s="319">
        <v>27772733.76</v>
      </c>
      <c r="D26" s="319">
        <v>27772733.76</v>
      </c>
      <c r="E26" s="338"/>
      <c r="F26" s="219"/>
    </row>
    <row r="27" spans="1:6" ht="11.25">
      <c r="A27" s="356">
        <v>322000025</v>
      </c>
      <c r="B27" s="338" t="s">
        <v>606</v>
      </c>
      <c r="C27" s="319">
        <v>3849275.15</v>
      </c>
      <c r="D27" s="319">
        <v>3849275.15</v>
      </c>
      <c r="E27" s="338"/>
      <c r="F27" s="219"/>
    </row>
    <row r="28" spans="1:6" ht="11.25">
      <c r="A28" s="356">
        <v>322000026</v>
      </c>
      <c r="B28" s="338" t="s">
        <v>607</v>
      </c>
      <c r="C28" s="338">
        <v>533.41</v>
      </c>
      <c r="D28" s="338">
        <v>533.41</v>
      </c>
      <c r="E28" s="338"/>
      <c r="F28" s="219"/>
    </row>
    <row r="29" spans="1:6" ht="11.25">
      <c r="A29" s="356">
        <v>322000027</v>
      </c>
      <c r="B29" s="338" t="s">
        <v>608</v>
      </c>
      <c r="C29" s="319">
        <v>15438.5</v>
      </c>
      <c r="D29" s="319">
        <v>15438.5</v>
      </c>
      <c r="E29" s="338"/>
      <c r="F29" s="219"/>
    </row>
    <row r="30" spans="1:6" ht="11.25">
      <c r="A30" s="356">
        <v>322000028</v>
      </c>
      <c r="B30" s="338" t="s">
        <v>609</v>
      </c>
      <c r="C30" s="319">
        <v>7817945.72</v>
      </c>
      <c r="D30" s="319">
        <v>7817945.72</v>
      </c>
      <c r="E30" s="338"/>
      <c r="F30" s="219"/>
    </row>
    <row r="31" spans="1:6" ht="11.25">
      <c r="A31" s="356">
        <v>322000029</v>
      </c>
      <c r="B31" s="338" t="s">
        <v>610</v>
      </c>
      <c r="C31" s="319">
        <v>55857086.13</v>
      </c>
      <c r="D31" s="319">
        <v>55857086.13</v>
      </c>
      <c r="E31" s="338"/>
      <c r="F31" s="219"/>
    </row>
    <row r="32" spans="1:6" ht="11.25">
      <c r="A32" s="356">
        <v>322000030</v>
      </c>
      <c r="B32" s="338" t="s">
        <v>611</v>
      </c>
      <c r="C32" s="319">
        <v>2102356</v>
      </c>
      <c r="D32" s="319">
        <v>2102356</v>
      </c>
      <c r="E32" s="338"/>
      <c r="F32" s="219"/>
    </row>
    <row r="33" spans="1:6" ht="11.25">
      <c r="A33" s="356">
        <v>322000101</v>
      </c>
      <c r="B33" s="338" t="s">
        <v>612</v>
      </c>
      <c r="C33" s="319">
        <v>-15437.5</v>
      </c>
      <c r="D33" s="319">
        <v>-15437.5</v>
      </c>
      <c r="E33" s="338"/>
      <c r="F33" s="219"/>
    </row>
    <row r="34" spans="1:6" ht="11.25">
      <c r="A34" s="356">
        <v>322000102</v>
      </c>
      <c r="B34" s="338" t="s">
        <v>613</v>
      </c>
      <c r="C34" s="319">
        <v>-66477.59</v>
      </c>
      <c r="D34" s="319">
        <v>-66477.59</v>
      </c>
      <c r="E34" s="338"/>
      <c r="F34" s="219"/>
    </row>
    <row r="35" spans="1:6" ht="11.25">
      <c r="A35" s="356">
        <v>322000103</v>
      </c>
      <c r="B35" s="338" t="s">
        <v>614</v>
      </c>
      <c r="C35" s="338">
        <v>-478.81</v>
      </c>
      <c r="D35" s="338">
        <v>-478.81</v>
      </c>
      <c r="E35" s="338"/>
      <c r="F35" s="219"/>
    </row>
    <row r="36" spans="1:6" ht="11.25">
      <c r="A36" s="356">
        <v>322000104</v>
      </c>
      <c r="B36" s="338" t="s">
        <v>615</v>
      </c>
      <c r="C36" s="319">
        <v>-404712.61</v>
      </c>
      <c r="D36" s="319">
        <v>-404712.61</v>
      </c>
      <c r="E36" s="338"/>
      <c r="F36" s="219"/>
    </row>
    <row r="37" spans="1:6" ht="11.25">
      <c r="A37" s="356">
        <v>322000106</v>
      </c>
      <c r="B37" s="338" t="s">
        <v>616</v>
      </c>
      <c r="C37" s="319">
        <v>-1413695.19</v>
      </c>
      <c r="D37" s="319">
        <v>-1413695.19</v>
      </c>
      <c r="E37" s="338"/>
      <c r="F37" s="219"/>
    </row>
    <row r="38" spans="1:6" ht="11.25">
      <c r="A38" s="356">
        <v>322000107</v>
      </c>
      <c r="B38" s="338" t="s">
        <v>617</v>
      </c>
      <c r="C38" s="319">
        <v>-12920266.86</v>
      </c>
      <c r="D38" s="319">
        <v>-12920266.86</v>
      </c>
      <c r="E38" s="338"/>
      <c r="F38" s="219"/>
    </row>
    <row r="39" spans="1:6" ht="11.25">
      <c r="A39" s="356">
        <v>322000108</v>
      </c>
      <c r="B39" s="338" t="s">
        <v>618</v>
      </c>
      <c r="C39" s="319">
        <v>-1392681.43</v>
      </c>
      <c r="D39" s="319">
        <v>-1392681.43</v>
      </c>
      <c r="E39" s="338"/>
      <c r="F39" s="219"/>
    </row>
    <row r="40" spans="1:6" ht="11.25">
      <c r="A40" s="356">
        <v>322000109</v>
      </c>
      <c r="B40" s="338" t="s">
        <v>619</v>
      </c>
      <c r="C40" s="319">
        <v>-728341.54</v>
      </c>
      <c r="D40" s="319">
        <v>-728341.54</v>
      </c>
      <c r="E40" s="338"/>
      <c r="F40" s="219"/>
    </row>
    <row r="41" spans="1:6" ht="11.25">
      <c r="A41" s="356">
        <v>322000110</v>
      </c>
      <c r="B41" s="338" t="s">
        <v>620</v>
      </c>
      <c r="C41" s="319">
        <v>-326905.62</v>
      </c>
      <c r="D41" s="319">
        <v>-326905.62</v>
      </c>
      <c r="E41" s="338"/>
      <c r="F41" s="219"/>
    </row>
    <row r="42" spans="1:6" ht="11.25">
      <c r="A42" s="356">
        <v>322000111</v>
      </c>
      <c r="B42" s="338" t="s">
        <v>621</v>
      </c>
      <c r="C42" s="319">
        <v>-32116749.25</v>
      </c>
      <c r="D42" s="319">
        <v>-32116749.25</v>
      </c>
      <c r="E42" s="338"/>
      <c r="F42" s="219"/>
    </row>
    <row r="43" spans="1:6" ht="11.25">
      <c r="A43" s="356">
        <v>322000112</v>
      </c>
      <c r="B43" s="338" t="s">
        <v>622</v>
      </c>
      <c r="C43" s="319">
        <v>-1468842.13</v>
      </c>
      <c r="D43" s="319">
        <v>-1468842.13</v>
      </c>
      <c r="E43" s="338"/>
      <c r="F43" s="219"/>
    </row>
    <row r="44" spans="1:6" ht="11.25">
      <c r="A44" s="356">
        <v>322000113</v>
      </c>
      <c r="B44" s="338" t="s">
        <v>623</v>
      </c>
      <c r="C44" s="319">
        <v>-3141085.79</v>
      </c>
      <c r="D44" s="319">
        <v>-3141085.79</v>
      </c>
      <c r="E44" s="338"/>
      <c r="F44" s="219"/>
    </row>
    <row r="45" spans="1:6" ht="11.25">
      <c r="A45" s="356">
        <v>322000114</v>
      </c>
      <c r="B45" s="338" t="s">
        <v>624</v>
      </c>
      <c r="C45" s="319">
        <v>-4056539.47</v>
      </c>
      <c r="D45" s="319">
        <v>-4056539.47</v>
      </c>
      <c r="E45" s="338"/>
      <c r="F45" s="219"/>
    </row>
    <row r="46" spans="1:6" ht="11.25">
      <c r="A46" s="356">
        <v>322000115</v>
      </c>
      <c r="B46" s="338" t="s">
        <v>625</v>
      </c>
      <c r="C46" s="319">
        <v>-3748283.01</v>
      </c>
      <c r="D46" s="319">
        <v>-3748283.01</v>
      </c>
      <c r="E46" s="338"/>
      <c r="F46" s="219"/>
    </row>
    <row r="47" spans="1:6" ht="11.25">
      <c r="A47" s="356">
        <v>322000116</v>
      </c>
      <c r="B47" s="338" t="s">
        <v>626</v>
      </c>
      <c r="C47" s="319">
        <v>-8273223.12</v>
      </c>
      <c r="D47" s="319">
        <v>-8273223.12</v>
      </c>
      <c r="E47" s="338"/>
      <c r="F47" s="219"/>
    </row>
    <row r="48" spans="1:6" ht="11.25">
      <c r="A48" s="356">
        <v>322000117</v>
      </c>
      <c r="B48" s="338" t="s">
        <v>627</v>
      </c>
      <c r="C48" s="319">
        <v>-18206720.2</v>
      </c>
      <c r="D48" s="319">
        <v>-18206720.2</v>
      </c>
      <c r="E48" s="338"/>
      <c r="F48" s="219"/>
    </row>
    <row r="49" spans="1:6" ht="11.25">
      <c r="A49" s="356">
        <v>322000118</v>
      </c>
      <c r="B49" s="338" t="s">
        <v>628</v>
      </c>
      <c r="C49" s="319">
        <v>-2069017.2</v>
      </c>
      <c r="D49" s="319">
        <v>-2069017.2</v>
      </c>
      <c r="E49" s="338"/>
      <c r="F49" s="219"/>
    </row>
    <row r="50" spans="1:6" ht="11.25">
      <c r="A50" s="163"/>
      <c r="B50" s="163" t="s">
        <v>129</v>
      </c>
      <c r="C50" s="184">
        <f>C8+C9</f>
        <v>-114597320.86999997</v>
      </c>
      <c r="D50" s="184">
        <f>D8+D9</f>
        <v>-128583556.38999999</v>
      </c>
      <c r="E50" s="184">
        <f>E8+E9</f>
        <v>-13986235.52</v>
      </c>
      <c r="F50" s="163"/>
    </row>
  </sheetData>
  <sheetProtection/>
  <protectedRanges>
    <protectedRange sqref="F50" name="Rango1_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zoomScaleSheetLayoutView="100" zoomScalePageLayoutView="0" workbookViewId="0" topLeftCell="A1">
      <selection activeCell="C4" sqref="C4"/>
    </sheetView>
  </sheetViews>
  <sheetFormatPr defaultColWidth="11.421875" defaultRowHeight="15"/>
  <cols>
    <col min="1" max="1" width="20.7109375" style="172" customWidth="1"/>
    <col min="2" max="2" width="50.7109375" style="172" customWidth="1"/>
    <col min="3" max="5" width="17.7109375" style="122" customWidth="1"/>
    <col min="6" max="16384" width="11.421875" style="8" customWidth="1"/>
  </cols>
  <sheetData>
    <row r="1" spans="1:5" s="43" customFormat="1" ht="11.25">
      <c r="A1" s="74" t="s">
        <v>46</v>
      </c>
      <c r="B1" s="74"/>
      <c r="C1" s="75"/>
      <c r="D1" s="75"/>
      <c r="E1" s="33"/>
    </row>
    <row r="2" spans="1:5" s="43" customFormat="1" ht="11.25">
      <c r="A2" s="74" t="s">
        <v>0</v>
      </c>
      <c r="B2" s="74"/>
      <c r="C2" s="75"/>
      <c r="D2" s="75"/>
      <c r="E2" s="75"/>
    </row>
    <row r="3" spans="3:5" s="43" customFormat="1" ht="11.25">
      <c r="C3" s="75"/>
      <c r="D3" s="75"/>
      <c r="E3" s="75"/>
    </row>
    <row r="4" spans="3:5" s="43" customFormat="1" ht="11.25">
      <c r="C4" s="75"/>
      <c r="D4" s="75"/>
      <c r="E4" s="75"/>
    </row>
    <row r="5" spans="1:5" s="43" customFormat="1" ht="11.25" customHeight="1">
      <c r="A5" s="67" t="s">
        <v>206</v>
      </c>
      <c r="C5" s="75"/>
      <c r="D5" s="75"/>
      <c r="E5" s="288" t="s">
        <v>130</v>
      </c>
    </row>
    <row r="6" spans="1:5" s="84" customFormat="1" ht="11.25">
      <c r="A6" s="29"/>
      <c r="B6" s="29"/>
      <c r="C6" s="110"/>
      <c r="D6" s="111"/>
      <c r="E6" s="111"/>
    </row>
    <row r="7" spans="1:5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</row>
    <row r="8" spans="1:5" ht="11.25">
      <c r="A8" s="356">
        <v>111200001</v>
      </c>
      <c r="B8" s="338" t="s">
        <v>629</v>
      </c>
      <c r="C8" s="319">
        <v>7759.54</v>
      </c>
      <c r="D8" s="319">
        <v>7759.54</v>
      </c>
      <c r="E8" s="338"/>
    </row>
    <row r="9" spans="1:5" ht="11.25">
      <c r="A9" s="356">
        <v>111200002</v>
      </c>
      <c r="B9" s="338" t="s">
        <v>630</v>
      </c>
      <c r="C9" s="319">
        <v>10000</v>
      </c>
      <c r="D9" s="319">
        <v>10000</v>
      </c>
      <c r="E9" s="338"/>
    </row>
    <row r="10" spans="1:5" ht="11.25">
      <c r="A10" s="356">
        <v>111200003</v>
      </c>
      <c r="B10" s="338" t="s">
        <v>631</v>
      </c>
      <c r="C10" s="319">
        <v>11688.11</v>
      </c>
      <c r="D10" s="319">
        <v>11688.21</v>
      </c>
      <c r="E10" s="338">
        <v>0.1</v>
      </c>
    </row>
    <row r="11" spans="1:5" ht="11.25">
      <c r="A11" s="356">
        <v>111200004</v>
      </c>
      <c r="B11" s="338" t="s">
        <v>632</v>
      </c>
      <c r="C11" s="319">
        <v>544491.12</v>
      </c>
      <c r="D11" s="319">
        <v>544491.12</v>
      </c>
      <c r="E11" s="338"/>
    </row>
    <row r="12" spans="1:5" ht="11.25">
      <c r="A12" s="356">
        <v>111200006</v>
      </c>
      <c r="B12" s="338" t="s">
        <v>633</v>
      </c>
      <c r="C12" s="319">
        <v>212889.53</v>
      </c>
      <c r="D12" s="319">
        <v>212889.53</v>
      </c>
      <c r="E12" s="338"/>
    </row>
    <row r="13" spans="1:5" ht="11.25">
      <c r="A13" s="356">
        <v>111200016</v>
      </c>
      <c r="B13" s="338" t="s">
        <v>634</v>
      </c>
      <c r="C13" s="338"/>
      <c r="D13" s="319">
        <v>68688.1</v>
      </c>
      <c r="E13" s="319">
        <v>68688.1</v>
      </c>
    </row>
    <row r="14" spans="1:5" ht="11.25">
      <c r="A14" s="356">
        <v>111200017</v>
      </c>
      <c r="B14" s="338" t="s">
        <v>635</v>
      </c>
      <c r="C14" s="319">
        <v>3267.07</v>
      </c>
      <c r="D14" s="319">
        <v>3267.07</v>
      </c>
      <c r="E14" s="338"/>
    </row>
    <row r="15" spans="1:5" ht="11.25">
      <c r="A15" s="356">
        <v>111200018</v>
      </c>
      <c r="B15" s="338" t="s">
        <v>636</v>
      </c>
      <c r="C15" s="319">
        <v>192348.48</v>
      </c>
      <c r="D15" s="319">
        <v>192348.48</v>
      </c>
      <c r="E15" s="338"/>
    </row>
    <row r="16" spans="1:5" ht="11.25">
      <c r="A16" s="356">
        <v>111200019</v>
      </c>
      <c r="B16" s="338" t="s">
        <v>637</v>
      </c>
      <c r="C16" s="319">
        <v>29359.91</v>
      </c>
      <c r="D16" s="319">
        <v>29359.91</v>
      </c>
      <c r="E16" s="338"/>
    </row>
    <row r="17" spans="1:5" ht="11.25">
      <c r="A17" s="356">
        <v>111200021</v>
      </c>
      <c r="B17" s="338" t="s">
        <v>638</v>
      </c>
      <c r="C17" s="319">
        <v>9573.54</v>
      </c>
      <c r="D17" s="319">
        <v>9573.75</v>
      </c>
      <c r="E17" s="338">
        <v>0.21</v>
      </c>
    </row>
    <row r="18" spans="1:5" ht="11.25">
      <c r="A18" s="356">
        <v>111200022</v>
      </c>
      <c r="B18" s="338" t="s">
        <v>639</v>
      </c>
      <c r="C18" s="319">
        <v>1431.37</v>
      </c>
      <c r="D18" s="319">
        <v>1431.37</v>
      </c>
      <c r="E18" s="338"/>
    </row>
    <row r="19" spans="1:5" ht="11.25">
      <c r="A19" s="356">
        <v>111200027</v>
      </c>
      <c r="B19" s="338" t="s">
        <v>640</v>
      </c>
      <c r="C19" s="319">
        <v>10059.41</v>
      </c>
      <c r="D19" s="319">
        <v>10059.41</v>
      </c>
      <c r="E19" s="338"/>
    </row>
    <row r="20" spans="1:5" ht="11.25">
      <c r="A20" s="356">
        <v>111200028</v>
      </c>
      <c r="B20" s="338" t="s">
        <v>641</v>
      </c>
      <c r="C20" s="319">
        <v>658828.72</v>
      </c>
      <c r="D20" s="319">
        <v>658828.72</v>
      </c>
      <c r="E20" s="338"/>
    </row>
    <row r="21" spans="1:5" ht="11.25">
      <c r="A21" s="356">
        <v>111200038</v>
      </c>
      <c r="B21" s="338" t="s">
        <v>642</v>
      </c>
      <c r="C21" s="319">
        <v>32874.35</v>
      </c>
      <c r="D21" s="319">
        <v>32874.35</v>
      </c>
      <c r="E21" s="338"/>
    </row>
    <row r="22" spans="1:5" ht="11.25">
      <c r="A22" s="356">
        <v>111200039</v>
      </c>
      <c r="B22" s="338" t="s">
        <v>643</v>
      </c>
      <c r="C22" s="319">
        <v>377817.43</v>
      </c>
      <c r="D22" s="319">
        <v>377817.43</v>
      </c>
      <c r="E22" s="338"/>
    </row>
    <row r="23" spans="1:5" ht="11.25">
      <c r="A23" s="356">
        <v>111200044</v>
      </c>
      <c r="B23" s="338" t="s">
        <v>644</v>
      </c>
      <c r="C23" s="319">
        <v>59855</v>
      </c>
      <c r="D23" s="319">
        <v>59855</v>
      </c>
      <c r="E23" s="338"/>
    </row>
    <row r="24" spans="1:5" ht="11.25">
      <c r="A24" s="356">
        <v>111200047</v>
      </c>
      <c r="B24" s="338" t="s">
        <v>645</v>
      </c>
      <c r="C24" s="319">
        <v>2675.61</v>
      </c>
      <c r="D24" s="319">
        <v>2675.61</v>
      </c>
      <c r="E24" s="338"/>
    </row>
    <row r="25" spans="1:5" ht="11.25">
      <c r="A25" s="356">
        <v>111200049</v>
      </c>
      <c r="B25" s="338" t="s">
        <v>646</v>
      </c>
      <c r="C25" s="319">
        <v>32096.5</v>
      </c>
      <c r="D25" s="319">
        <v>32096.5</v>
      </c>
      <c r="E25" s="338"/>
    </row>
    <row r="26" spans="1:5" ht="11.25">
      <c r="A26" s="356">
        <v>111200054</v>
      </c>
      <c r="B26" s="338" t="s">
        <v>647</v>
      </c>
      <c r="C26" s="319">
        <v>44582.03</v>
      </c>
      <c r="D26" s="319">
        <v>44582.03</v>
      </c>
      <c r="E26" s="338"/>
    </row>
    <row r="27" spans="1:5" ht="11.25">
      <c r="A27" s="356">
        <v>111200055</v>
      </c>
      <c r="B27" s="338" t="s">
        <v>648</v>
      </c>
      <c r="C27" s="319">
        <v>36996.82</v>
      </c>
      <c r="D27" s="319">
        <v>36996.82</v>
      </c>
      <c r="E27" s="338"/>
    </row>
    <row r="28" spans="1:5" ht="11.25">
      <c r="A28" s="356">
        <v>111200056</v>
      </c>
      <c r="B28" s="338" t="s">
        <v>649</v>
      </c>
      <c r="C28" s="319">
        <v>2715674.02</v>
      </c>
      <c r="D28" s="319">
        <v>2642441.57</v>
      </c>
      <c r="E28" s="319">
        <v>-73232.45</v>
      </c>
    </row>
    <row r="29" spans="1:5" ht="11.25">
      <c r="A29" s="356">
        <v>111200057</v>
      </c>
      <c r="B29" s="338" t="s">
        <v>650</v>
      </c>
      <c r="C29" s="319">
        <v>711609.1</v>
      </c>
      <c r="D29" s="319">
        <v>712880.95</v>
      </c>
      <c r="E29" s="319">
        <v>1271.85</v>
      </c>
    </row>
    <row r="30" spans="1:5" ht="11.25">
      <c r="A30" s="356">
        <v>111200058</v>
      </c>
      <c r="B30" s="338" t="s">
        <v>651</v>
      </c>
      <c r="C30" s="319">
        <v>3197208.92</v>
      </c>
      <c r="D30" s="319">
        <v>3203371.52</v>
      </c>
      <c r="E30" s="319">
        <v>6162.6</v>
      </c>
    </row>
    <row r="31" spans="1:5" ht="11.25">
      <c r="A31" s="356">
        <v>111200060</v>
      </c>
      <c r="B31" s="338" t="s">
        <v>652</v>
      </c>
      <c r="C31" s="338"/>
      <c r="D31" s="319">
        <v>59219.93</v>
      </c>
      <c r="E31" s="319">
        <v>59219.93</v>
      </c>
    </row>
    <row r="32" spans="1:5" ht="11.25">
      <c r="A32" s="356">
        <v>111200061</v>
      </c>
      <c r="B32" s="338" t="s">
        <v>653</v>
      </c>
      <c r="C32" s="319">
        <v>75553.96</v>
      </c>
      <c r="D32" s="319">
        <v>75553.96</v>
      </c>
      <c r="E32" s="338"/>
    </row>
    <row r="33" spans="1:5" ht="11.25">
      <c r="A33" s="356">
        <v>111200064</v>
      </c>
      <c r="B33" s="338" t="s">
        <v>654</v>
      </c>
      <c r="C33" s="319">
        <v>-128014.13</v>
      </c>
      <c r="D33" s="319">
        <v>-128014.13</v>
      </c>
      <c r="E33" s="338"/>
    </row>
    <row r="34" spans="1:5" ht="11.25">
      <c r="A34" s="356">
        <v>111200065</v>
      </c>
      <c r="B34" s="338" t="s">
        <v>655</v>
      </c>
      <c r="C34" s="319">
        <v>5857584.93</v>
      </c>
      <c r="D34" s="319">
        <v>2017584.03</v>
      </c>
      <c r="E34" s="319">
        <v>-3840000.9</v>
      </c>
    </row>
    <row r="35" spans="1:5" ht="11.25">
      <c r="A35" s="356">
        <v>111200066</v>
      </c>
      <c r="B35" s="338" t="s">
        <v>656</v>
      </c>
      <c r="C35" s="319">
        <v>7122336.4</v>
      </c>
      <c r="D35" s="319">
        <v>5832105.4</v>
      </c>
      <c r="E35" s="319">
        <v>-1290231</v>
      </c>
    </row>
    <row r="36" spans="1:5" ht="11.25">
      <c r="A36" s="356">
        <v>111200067</v>
      </c>
      <c r="B36" s="338" t="s">
        <v>657</v>
      </c>
      <c r="C36" s="319">
        <v>18338542.26</v>
      </c>
      <c r="D36" s="319">
        <v>17850657.21</v>
      </c>
      <c r="E36" s="319">
        <v>-487885.05</v>
      </c>
    </row>
    <row r="37" spans="1:5" ht="11.25">
      <c r="A37" s="356">
        <v>111200069</v>
      </c>
      <c r="B37" s="338" t="s">
        <v>658</v>
      </c>
      <c r="C37" s="319">
        <v>-269246.33</v>
      </c>
      <c r="D37" s="319">
        <v>-169653.42</v>
      </c>
      <c r="E37" s="319">
        <v>99592.91</v>
      </c>
    </row>
    <row r="38" spans="1:5" ht="11.25">
      <c r="A38" s="356">
        <v>111200071</v>
      </c>
      <c r="B38" s="338" t="s">
        <v>659</v>
      </c>
      <c r="C38" s="319">
        <v>542750.25</v>
      </c>
      <c r="D38" s="319">
        <v>560024.85</v>
      </c>
      <c r="E38" s="319">
        <v>17274.6</v>
      </c>
    </row>
    <row r="39" spans="1:5" ht="11.25">
      <c r="A39" s="356">
        <v>111200072</v>
      </c>
      <c r="B39" s="338" t="s">
        <v>660</v>
      </c>
      <c r="C39" s="338"/>
      <c r="D39" s="319">
        <v>4699777.22</v>
      </c>
      <c r="E39" s="319">
        <v>4699777.22</v>
      </c>
    </row>
    <row r="40" spans="1:5" ht="11.25">
      <c r="A40" s="356">
        <v>111200073</v>
      </c>
      <c r="B40" s="338" t="s">
        <v>661</v>
      </c>
      <c r="C40" s="338"/>
      <c r="D40" s="319">
        <v>6529414.99</v>
      </c>
      <c r="E40" s="319">
        <v>6529414.99</v>
      </c>
    </row>
    <row r="41" spans="1:5" ht="11.25">
      <c r="A41" s="356">
        <v>111200074</v>
      </c>
      <c r="B41" s="338" t="s">
        <v>662</v>
      </c>
      <c r="C41" s="338"/>
      <c r="D41" s="319">
        <v>3867706</v>
      </c>
      <c r="E41" s="319">
        <v>3867706</v>
      </c>
    </row>
    <row r="42" spans="1:5" ht="11.25">
      <c r="A42" s="356">
        <v>111200075</v>
      </c>
      <c r="B42" s="338" t="s">
        <v>663</v>
      </c>
      <c r="C42" s="338"/>
      <c r="D42" s="319">
        <v>2595778.23</v>
      </c>
      <c r="E42" s="319">
        <v>2595778.23</v>
      </c>
    </row>
    <row r="43" spans="1:5" ht="11.25">
      <c r="A43" s="356">
        <v>111200100</v>
      </c>
      <c r="B43" s="338" t="s">
        <v>664</v>
      </c>
      <c r="C43" s="338">
        <v>62.91</v>
      </c>
      <c r="D43" s="338">
        <v>62.91</v>
      </c>
      <c r="E43" s="338"/>
    </row>
    <row r="44" spans="1:5" ht="11.25">
      <c r="A44" s="356">
        <v>111200103</v>
      </c>
      <c r="B44" s="338" t="s">
        <v>665</v>
      </c>
      <c r="C44" s="319">
        <v>96104.4</v>
      </c>
      <c r="D44" s="319">
        <v>96104.4</v>
      </c>
      <c r="E44" s="338"/>
    </row>
    <row r="45" spans="1:5" ht="11.25">
      <c r="A45" s="356">
        <v>111200104</v>
      </c>
      <c r="B45" s="338" t="s">
        <v>666</v>
      </c>
      <c r="C45" s="319">
        <v>81373.48</v>
      </c>
      <c r="D45" s="319">
        <v>81373.48</v>
      </c>
      <c r="E45" s="338"/>
    </row>
    <row r="46" spans="1:5" ht="11.25">
      <c r="A46" s="356">
        <v>111200107</v>
      </c>
      <c r="B46" s="338" t="s">
        <v>667</v>
      </c>
      <c r="C46" s="319">
        <v>8797.96</v>
      </c>
      <c r="D46" s="319">
        <v>8797.96</v>
      </c>
      <c r="E46" s="338"/>
    </row>
    <row r="47" spans="1:5" ht="11.25">
      <c r="A47" s="356">
        <v>111200112</v>
      </c>
      <c r="B47" s="338" t="s">
        <v>668</v>
      </c>
      <c r="C47" s="319">
        <v>1369.94</v>
      </c>
      <c r="D47" s="319">
        <v>1369.95</v>
      </c>
      <c r="E47" s="338">
        <v>0.01</v>
      </c>
    </row>
    <row r="48" spans="1:5" ht="11.25">
      <c r="A48" s="356">
        <v>111200119</v>
      </c>
      <c r="B48" s="338" t="s">
        <v>669</v>
      </c>
      <c r="C48" s="319">
        <v>16305.68</v>
      </c>
      <c r="D48" s="319">
        <v>16305.82</v>
      </c>
      <c r="E48" s="338">
        <v>0.14</v>
      </c>
    </row>
    <row r="49" spans="1:5" ht="11.25">
      <c r="A49" s="356">
        <v>111200122</v>
      </c>
      <c r="B49" s="338" t="s">
        <v>670</v>
      </c>
      <c r="C49" s="319">
        <v>204358.72</v>
      </c>
      <c r="D49" s="319">
        <v>204361.41</v>
      </c>
      <c r="E49" s="338">
        <v>2.69</v>
      </c>
    </row>
    <row r="50" spans="1:5" ht="11.25">
      <c r="A50" s="356">
        <v>111200123</v>
      </c>
      <c r="B50" s="338" t="s">
        <v>671</v>
      </c>
      <c r="C50" s="319">
        <v>4000</v>
      </c>
      <c r="D50" s="319">
        <v>4000</v>
      </c>
      <c r="E50" s="338"/>
    </row>
    <row r="51" spans="1:5" ht="11.25">
      <c r="A51" s="356">
        <v>111200124</v>
      </c>
      <c r="B51" s="338" t="s">
        <v>672</v>
      </c>
      <c r="C51" s="338">
        <v>3.68</v>
      </c>
      <c r="D51" s="338">
        <v>3.68</v>
      </c>
      <c r="E51" s="338"/>
    </row>
    <row r="52" spans="1:5" ht="11.25">
      <c r="A52" s="356">
        <v>111200125</v>
      </c>
      <c r="B52" s="338" t="s">
        <v>673</v>
      </c>
      <c r="C52" s="338">
        <v>48.31</v>
      </c>
      <c r="D52" s="338">
        <v>48.31</v>
      </c>
      <c r="E52" s="338"/>
    </row>
    <row r="53" spans="1:5" ht="11.25">
      <c r="A53" s="356">
        <v>111200130</v>
      </c>
      <c r="B53" s="338" t="s">
        <v>674</v>
      </c>
      <c r="C53" s="338">
        <v>52.22</v>
      </c>
      <c r="D53" s="338">
        <v>52.22</v>
      </c>
      <c r="E53" s="338"/>
    </row>
    <row r="54" spans="1:5" ht="11.25">
      <c r="A54" s="356">
        <v>111200132</v>
      </c>
      <c r="B54" s="338" t="s">
        <v>675</v>
      </c>
      <c r="C54" s="319">
        <v>32454.35</v>
      </c>
      <c r="D54" s="319">
        <v>22099.22</v>
      </c>
      <c r="E54" s="319">
        <v>-10355.13</v>
      </c>
    </row>
    <row r="55" spans="1:5" ht="11.25">
      <c r="A55" s="356">
        <v>111200133</v>
      </c>
      <c r="B55" s="338" t="s">
        <v>676</v>
      </c>
      <c r="C55" s="319">
        <v>1912.4</v>
      </c>
      <c r="D55" s="319">
        <v>1912.42</v>
      </c>
      <c r="E55" s="338">
        <v>0.02</v>
      </c>
    </row>
    <row r="56" spans="1:5" ht="11.25">
      <c r="A56" s="356">
        <v>111200134</v>
      </c>
      <c r="B56" s="338" t="s">
        <v>677</v>
      </c>
      <c r="C56" s="338">
        <v>1.14</v>
      </c>
      <c r="D56" s="338">
        <v>1.74</v>
      </c>
      <c r="E56" s="338">
        <v>0.6</v>
      </c>
    </row>
    <row r="57" spans="1:5" ht="11.25">
      <c r="A57" s="356">
        <v>111200135</v>
      </c>
      <c r="B57" s="338" t="s">
        <v>678</v>
      </c>
      <c r="C57" s="338">
        <v>75.79</v>
      </c>
      <c r="D57" s="338">
        <v>76.59</v>
      </c>
      <c r="E57" s="338">
        <v>0.8</v>
      </c>
    </row>
    <row r="58" spans="1:5" ht="11.25">
      <c r="A58" s="356">
        <v>111200136</v>
      </c>
      <c r="B58" s="338" t="s">
        <v>679</v>
      </c>
      <c r="C58" s="338">
        <v>485.32</v>
      </c>
      <c r="D58" s="338">
        <v>486.06</v>
      </c>
      <c r="E58" s="338">
        <v>0.74</v>
      </c>
    </row>
    <row r="59" spans="1:5" ht="11.25">
      <c r="A59" s="356">
        <v>111200137</v>
      </c>
      <c r="B59" s="338" t="s">
        <v>680</v>
      </c>
      <c r="C59" s="319">
        <v>70077.73</v>
      </c>
      <c r="D59" s="319">
        <v>70085.27</v>
      </c>
      <c r="E59" s="338">
        <v>7.54</v>
      </c>
    </row>
    <row r="60" spans="1:5" ht="11.25">
      <c r="A60" s="356">
        <v>111200138</v>
      </c>
      <c r="B60" s="338" t="s">
        <v>681</v>
      </c>
      <c r="C60" s="338">
        <v>15.07</v>
      </c>
      <c r="D60" s="338">
        <v>18.13</v>
      </c>
      <c r="E60" s="338">
        <v>3.06</v>
      </c>
    </row>
    <row r="61" spans="1:5" ht="11.25">
      <c r="A61" s="356">
        <v>111200139</v>
      </c>
      <c r="B61" s="338" t="s">
        <v>682</v>
      </c>
      <c r="C61" s="319">
        <v>1269.87</v>
      </c>
      <c r="D61" s="319">
        <v>1270.13</v>
      </c>
      <c r="E61" s="338">
        <v>0.26</v>
      </c>
    </row>
    <row r="62" spans="1:5" ht="11.25">
      <c r="A62" s="356">
        <v>111200140</v>
      </c>
      <c r="B62" s="338" t="s">
        <v>683</v>
      </c>
      <c r="C62" s="338">
        <v>0.31</v>
      </c>
      <c r="D62" s="338">
        <v>5.07</v>
      </c>
      <c r="E62" s="338">
        <v>4.76</v>
      </c>
    </row>
    <row r="63" spans="1:5" ht="11.25">
      <c r="A63" s="356">
        <v>111200141</v>
      </c>
      <c r="B63" s="338" t="s">
        <v>684</v>
      </c>
      <c r="C63" s="319">
        <v>931797.17</v>
      </c>
      <c r="D63" s="319">
        <v>931806.97</v>
      </c>
      <c r="E63" s="338">
        <v>9.8</v>
      </c>
    </row>
    <row r="64" spans="1:5" ht="11.25">
      <c r="A64" s="356">
        <v>111200142</v>
      </c>
      <c r="B64" s="338" t="s">
        <v>685</v>
      </c>
      <c r="C64" s="319">
        <v>1009071.86</v>
      </c>
      <c r="D64" s="319">
        <v>1009080.55</v>
      </c>
      <c r="E64" s="338">
        <v>8.69</v>
      </c>
    </row>
    <row r="65" spans="1:5" ht="11.25">
      <c r="A65" s="356">
        <v>111200143</v>
      </c>
      <c r="B65" s="338" t="s">
        <v>686</v>
      </c>
      <c r="C65" s="319">
        <v>1971139</v>
      </c>
      <c r="D65" s="319">
        <v>1971155.97</v>
      </c>
      <c r="E65" s="338">
        <v>16.97</v>
      </c>
    </row>
    <row r="66" spans="1:5" ht="11.25">
      <c r="A66" s="356">
        <v>111200312</v>
      </c>
      <c r="B66" s="338" t="s">
        <v>687</v>
      </c>
      <c r="C66" s="319">
        <v>142578.8</v>
      </c>
      <c r="D66" s="319">
        <v>147287.86</v>
      </c>
      <c r="E66" s="319">
        <v>4709.06</v>
      </c>
    </row>
    <row r="67" spans="1:5" ht="11.25">
      <c r="A67" s="356">
        <v>111200313</v>
      </c>
      <c r="B67" s="338" t="s">
        <v>688</v>
      </c>
      <c r="C67" s="319">
        <v>142578.8</v>
      </c>
      <c r="D67" s="319">
        <v>147287.86</v>
      </c>
      <c r="E67" s="319">
        <v>4709.06</v>
      </c>
    </row>
    <row r="68" spans="1:5" ht="11.25">
      <c r="A68" s="356">
        <v>111200314</v>
      </c>
      <c r="B68" s="338" t="s">
        <v>689</v>
      </c>
      <c r="C68" s="319">
        <v>142578.8</v>
      </c>
      <c r="D68" s="319">
        <v>147287.86</v>
      </c>
      <c r="E68" s="319">
        <v>4709.06</v>
      </c>
    </row>
    <row r="69" spans="1:5" ht="11.25">
      <c r="A69" s="356">
        <v>111200315</v>
      </c>
      <c r="B69" s="338" t="s">
        <v>299</v>
      </c>
      <c r="C69" s="319">
        <v>142578.8</v>
      </c>
      <c r="D69" s="319">
        <v>147287.86</v>
      </c>
      <c r="E69" s="319">
        <v>4709.06</v>
      </c>
    </row>
    <row r="70" spans="1:5" ht="11.25">
      <c r="A70" s="356">
        <v>111200316</v>
      </c>
      <c r="B70" s="338" t="s">
        <v>690</v>
      </c>
      <c r="C70" s="319">
        <v>299822.76</v>
      </c>
      <c r="D70" s="319">
        <v>309909.5</v>
      </c>
      <c r="E70" s="319">
        <v>10086.74</v>
      </c>
    </row>
    <row r="71" spans="1:5" ht="11.25">
      <c r="A71" s="356">
        <v>111200317</v>
      </c>
      <c r="B71" s="338" t="s">
        <v>691</v>
      </c>
      <c r="C71" s="319">
        <v>142578.8</v>
      </c>
      <c r="D71" s="319">
        <v>147287.86</v>
      </c>
      <c r="E71" s="319">
        <v>4709.06</v>
      </c>
    </row>
    <row r="72" spans="1:5" ht="11.25">
      <c r="A72" s="356">
        <v>111200318</v>
      </c>
      <c r="B72" s="338" t="s">
        <v>692</v>
      </c>
      <c r="C72" s="319">
        <v>142578.8</v>
      </c>
      <c r="D72" s="319">
        <v>147287.86</v>
      </c>
      <c r="E72" s="319">
        <v>4709.06</v>
      </c>
    </row>
    <row r="73" spans="1:5" ht="11.25">
      <c r="A73" s="356">
        <v>111200319</v>
      </c>
      <c r="B73" s="338" t="s">
        <v>693</v>
      </c>
      <c r="C73" s="319">
        <v>142578.8</v>
      </c>
      <c r="D73" s="319">
        <v>147287.86</v>
      </c>
      <c r="E73" s="319">
        <v>4709.06</v>
      </c>
    </row>
    <row r="74" spans="1:5" ht="11.25">
      <c r="A74" s="356">
        <v>111200320</v>
      </c>
      <c r="B74" s="338" t="s">
        <v>300</v>
      </c>
      <c r="C74" s="319">
        <v>158423.08</v>
      </c>
      <c r="D74" s="319">
        <v>163655.42</v>
      </c>
      <c r="E74" s="319">
        <v>5232.34</v>
      </c>
    </row>
    <row r="75" spans="1:5" ht="11.25">
      <c r="A75" s="356">
        <v>111200321</v>
      </c>
      <c r="B75" s="338" t="s">
        <v>694</v>
      </c>
      <c r="C75" s="319">
        <v>134648.72</v>
      </c>
      <c r="D75" s="319">
        <v>139357.78</v>
      </c>
      <c r="E75" s="319">
        <v>4709.06</v>
      </c>
    </row>
    <row r="76" spans="1:5" ht="11.25">
      <c r="A76" s="163"/>
      <c r="B76" s="163" t="s">
        <v>84</v>
      </c>
      <c r="C76" s="184">
        <f>SUM(C8:C75)</f>
        <v>46464317.38999996</v>
      </c>
      <c r="D76" s="184">
        <f>SUM(D8:D75)</f>
        <v>58760547.24</v>
      </c>
      <c r="E76" s="184">
        <f>SUM(E8:E75)</f>
        <v>12296229.850000003</v>
      </c>
    </row>
    <row r="77" spans="1:5" s="19" customFormat="1" ht="11.25">
      <c r="A77" s="214"/>
      <c r="B77" s="214"/>
      <c r="C77" s="216"/>
      <c r="D77" s="216"/>
      <c r="E77" s="216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C1">
      <selection activeCell="B12" sqref="B12"/>
    </sheetView>
  </sheetViews>
  <sheetFormatPr defaultColWidth="11.421875" defaultRowHeight="15"/>
  <cols>
    <col min="1" max="1" width="20.7109375" style="172" customWidth="1"/>
    <col min="2" max="2" width="50.7109375" style="172" customWidth="1"/>
    <col min="3" max="3" width="17.7109375" style="122" customWidth="1"/>
    <col min="4" max="4" width="17.7109375" style="123" customWidth="1"/>
    <col min="5" max="16384" width="11.421875" style="8" customWidth="1"/>
  </cols>
  <sheetData>
    <row r="1" spans="1:4" s="43" customFormat="1" ht="11.25">
      <c r="A1" s="74" t="s">
        <v>46</v>
      </c>
      <c r="B1" s="74"/>
      <c r="C1" s="112"/>
      <c r="D1" s="113"/>
    </row>
    <row r="2" spans="1:4" s="43" customFormat="1" ht="11.25">
      <c r="A2" s="74" t="s">
        <v>0</v>
      </c>
      <c r="B2" s="74"/>
      <c r="C2" s="112"/>
      <c r="D2" s="114"/>
    </row>
    <row r="3" spans="1:4" s="43" customFormat="1" ht="11.25">
      <c r="A3" s="74"/>
      <c r="B3" s="74"/>
      <c r="C3" s="112"/>
      <c r="D3" s="114"/>
    </row>
    <row r="4" spans="3:4" s="43" customFormat="1" ht="11.25">
      <c r="C4" s="112"/>
      <c r="D4" s="114"/>
    </row>
    <row r="5" spans="1:4" s="43" customFormat="1" ht="11.25" customHeight="1">
      <c r="A5" s="313" t="s">
        <v>207</v>
      </c>
      <c r="B5" s="314"/>
      <c r="C5" s="315"/>
      <c r="D5" s="115" t="s">
        <v>131</v>
      </c>
    </row>
    <row r="6" spans="1:4" ht="11.25">
      <c r="A6" s="116"/>
      <c r="B6" s="116"/>
      <c r="C6" s="117"/>
      <c r="D6" s="118"/>
    </row>
    <row r="7" spans="1:4" ht="15" customHeight="1">
      <c r="A7" s="15" t="s">
        <v>49</v>
      </c>
      <c r="B7" s="16" t="s">
        <v>50</v>
      </c>
      <c r="C7" s="59" t="s">
        <v>82</v>
      </c>
      <c r="D7" s="53" t="s">
        <v>132</v>
      </c>
    </row>
    <row r="8" spans="1:4" ht="11.25">
      <c r="A8" s="356">
        <v>123105811</v>
      </c>
      <c r="B8" s="360" t="s">
        <v>368</v>
      </c>
      <c r="C8" s="319">
        <v>170000</v>
      </c>
      <c r="D8" s="119"/>
    </row>
    <row r="9" spans="1:4" ht="11.25">
      <c r="A9" s="356">
        <v>1231</v>
      </c>
      <c r="B9" s="361" t="s">
        <v>368</v>
      </c>
      <c r="C9" s="359">
        <v>170000</v>
      </c>
      <c r="D9" s="119"/>
    </row>
    <row r="10" spans="1:4" ht="11.25">
      <c r="A10" s="356">
        <v>123516111</v>
      </c>
      <c r="B10" s="360" t="s">
        <v>374</v>
      </c>
      <c r="C10" s="319">
        <v>2410719.64</v>
      </c>
      <c r="D10" s="119"/>
    </row>
    <row r="11" spans="1:4" ht="11.25">
      <c r="A11" s="356">
        <v>123526121</v>
      </c>
      <c r="B11" s="360" t="s">
        <v>376</v>
      </c>
      <c r="C11" s="319">
        <v>-3440287.77</v>
      </c>
      <c r="D11" s="119"/>
    </row>
    <row r="12" spans="1:4" ht="11.25">
      <c r="A12" s="356">
        <v>123536131</v>
      </c>
      <c r="B12" s="360" t="s">
        <v>378</v>
      </c>
      <c r="C12" s="319">
        <v>2078811.51</v>
      </c>
      <c r="D12" s="119"/>
    </row>
    <row r="13" spans="1:4" ht="11.25">
      <c r="A13" s="356">
        <v>123546141</v>
      </c>
      <c r="B13" s="360" t="s">
        <v>695</v>
      </c>
      <c r="C13" s="319">
        <v>-1692737.93</v>
      </c>
      <c r="D13" s="119"/>
    </row>
    <row r="14" spans="1:4" ht="11.25">
      <c r="A14" s="356">
        <v>1235</v>
      </c>
      <c r="B14" s="360" t="s">
        <v>696</v>
      </c>
      <c r="C14" s="319">
        <v>-643494.55</v>
      </c>
      <c r="D14" s="119"/>
    </row>
    <row r="15" spans="1:4" ht="11.25">
      <c r="A15" s="356"/>
      <c r="B15" s="361" t="s">
        <v>697</v>
      </c>
      <c r="C15" s="359">
        <v>-473494.55</v>
      </c>
      <c r="D15" s="119"/>
    </row>
    <row r="16" spans="1:4" ht="11.25">
      <c r="A16" s="356">
        <v>1241</v>
      </c>
      <c r="B16" s="360" t="s">
        <v>698</v>
      </c>
      <c r="C16" s="319">
        <v>-2356032.31</v>
      </c>
      <c r="D16" s="119"/>
    </row>
    <row r="17" spans="1:4" ht="11.25">
      <c r="A17" s="356">
        <v>1242</v>
      </c>
      <c r="B17" s="362" t="s">
        <v>699</v>
      </c>
      <c r="C17" s="319">
        <v>-1089509.33</v>
      </c>
      <c r="D17" s="119"/>
    </row>
    <row r="18" spans="1:4" ht="11.25">
      <c r="A18" s="356">
        <v>1243</v>
      </c>
      <c r="B18" s="295" t="s">
        <v>700</v>
      </c>
      <c r="C18" s="319">
        <v>-457333.6</v>
      </c>
      <c r="D18" s="119"/>
    </row>
    <row r="19" spans="1:4" ht="11.25">
      <c r="A19" s="356">
        <v>1244</v>
      </c>
      <c r="B19" s="360" t="s">
        <v>701</v>
      </c>
      <c r="C19" s="319">
        <v>2771626.63</v>
      </c>
      <c r="D19" s="119"/>
    </row>
    <row r="20" spans="1:4" ht="11.25">
      <c r="A20" s="356">
        <v>1245</v>
      </c>
      <c r="B20" s="295" t="s">
        <v>702</v>
      </c>
      <c r="C20" s="319">
        <v>-1048582.86</v>
      </c>
      <c r="D20" s="119"/>
    </row>
    <row r="21" spans="1:4" ht="11.25">
      <c r="A21" s="356">
        <v>1246</v>
      </c>
      <c r="B21" s="360" t="s">
        <v>703</v>
      </c>
      <c r="C21" s="319">
        <v>712294.99</v>
      </c>
      <c r="D21" s="119"/>
    </row>
    <row r="22" spans="1:4" ht="11.25">
      <c r="A22" s="356">
        <v>1247</v>
      </c>
      <c r="B22" s="362" t="s">
        <v>704</v>
      </c>
      <c r="C22" s="319">
        <v>35000</v>
      </c>
      <c r="D22" s="119"/>
    </row>
    <row r="23" spans="1:4" ht="11.25">
      <c r="A23" s="363"/>
      <c r="B23" s="361" t="s">
        <v>705</v>
      </c>
      <c r="C23" s="359">
        <v>-1432536.48</v>
      </c>
      <c r="D23" s="119"/>
    </row>
    <row r="24" spans="1:4" ht="11.25">
      <c r="A24" s="120"/>
      <c r="B24" s="120" t="s">
        <v>84</v>
      </c>
      <c r="C24" s="121">
        <f>C15+C23</f>
        <v>-1906031.03</v>
      </c>
      <c r="D24" s="217">
        <v>0</v>
      </c>
    </row>
  </sheetData>
  <sheetProtection/>
  <mergeCells count="1">
    <mergeCell ref="A5:C5"/>
  </mergeCells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20.7109375" style="226" customWidth="1"/>
    <col min="2" max="2" width="50.7109375" style="226" customWidth="1"/>
    <col min="3" max="3" width="17.7109375" style="226" customWidth="1"/>
    <col min="4" max="16384" width="11.421875" style="226" customWidth="1"/>
  </cols>
  <sheetData>
    <row r="1" ht="11.25">
      <c r="A1" s="74" t="s">
        <v>46</v>
      </c>
    </row>
    <row r="2" ht="11.25">
      <c r="A2" s="74"/>
    </row>
    <row r="3" s="279" customFormat="1" ht="11.25">
      <c r="A3" s="74"/>
    </row>
    <row r="4" ht="11.25">
      <c r="A4" s="74"/>
    </row>
    <row r="5" spans="1:3" ht="11.25" customHeight="1">
      <c r="A5" s="283" t="s">
        <v>249</v>
      </c>
      <c r="B5" s="284"/>
      <c r="C5" s="280" t="s">
        <v>267</v>
      </c>
    </row>
    <row r="6" spans="1:3" ht="11.25">
      <c r="A6" s="291"/>
      <c r="B6" s="291"/>
      <c r="C6" s="292"/>
    </row>
    <row r="7" spans="1:3" ht="15" customHeight="1">
      <c r="A7" s="285" t="s">
        <v>49</v>
      </c>
      <c r="B7" s="286" t="s">
        <v>50</v>
      </c>
      <c r="C7" s="234" t="s">
        <v>59</v>
      </c>
    </row>
    <row r="8" spans="1:3" ht="11.25">
      <c r="A8" s="252">
        <v>900001</v>
      </c>
      <c r="B8" s="235" t="s">
        <v>237</v>
      </c>
      <c r="C8" s="239">
        <v>20800407.7</v>
      </c>
    </row>
    <row r="9" spans="1:3" ht="11.25">
      <c r="A9" s="252">
        <v>900002</v>
      </c>
      <c r="B9" s="236" t="s">
        <v>238</v>
      </c>
      <c r="C9" s="239">
        <f>SUM(C10:C14)</f>
        <v>0</v>
      </c>
    </row>
    <row r="10" spans="1:3" ht="11.25">
      <c r="A10" s="250">
        <v>4320</v>
      </c>
      <c r="B10" s="237" t="s">
        <v>239</v>
      </c>
      <c r="C10" s="240"/>
    </row>
    <row r="11" spans="1:3" ht="22.5">
      <c r="A11" s="250">
        <v>4330</v>
      </c>
      <c r="B11" s="237" t="s">
        <v>240</v>
      </c>
      <c r="C11" s="240"/>
    </row>
    <row r="12" spans="1:3" ht="11.25">
      <c r="A12" s="250">
        <v>4340</v>
      </c>
      <c r="B12" s="237" t="s">
        <v>241</v>
      </c>
      <c r="C12" s="240"/>
    </row>
    <row r="13" spans="1:3" ht="11.25">
      <c r="A13" s="250">
        <v>4399</v>
      </c>
      <c r="B13" s="237" t="s">
        <v>242</v>
      </c>
      <c r="C13" s="240"/>
    </row>
    <row r="14" spans="1:3" ht="11.25">
      <c r="A14" s="251">
        <v>4400</v>
      </c>
      <c r="B14" s="237" t="s">
        <v>243</v>
      </c>
      <c r="C14" s="240"/>
    </row>
    <row r="15" spans="1:3" ht="11.25">
      <c r="A15" s="252">
        <v>900003</v>
      </c>
      <c r="B15" s="236" t="s">
        <v>244</v>
      </c>
      <c r="C15" s="239">
        <f>SUM(C16:C19)</f>
        <v>0</v>
      </c>
    </row>
    <row r="16" spans="1:3" ht="11.25">
      <c r="A16" s="255">
        <v>52</v>
      </c>
      <c r="B16" s="237" t="s">
        <v>245</v>
      </c>
      <c r="C16" s="240"/>
    </row>
    <row r="17" spans="1:3" ht="11.25">
      <c r="A17" s="255">
        <v>62</v>
      </c>
      <c r="B17" s="237" t="s">
        <v>246</v>
      </c>
      <c r="C17" s="240"/>
    </row>
    <row r="18" spans="1:3" ht="11.25">
      <c r="A18" s="259" t="s">
        <v>260</v>
      </c>
      <c r="B18" s="237" t="s">
        <v>247</v>
      </c>
      <c r="C18" s="240"/>
    </row>
    <row r="19" spans="1:3" ht="11.25">
      <c r="A19" s="251">
        <v>4500</v>
      </c>
      <c r="B19" s="238" t="s">
        <v>255</v>
      </c>
      <c r="C19" s="240"/>
    </row>
    <row r="20" spans="1:3" ht="11.25">
      <c r="A20" s="253">
        <v>900004</v>
      </c>
      <c r="B20" s="241" t="s">
        <v>248</v>
      </c>
      <c r="C20" s="242">
        <f>+C8+C9-C15</f>
        <v>20800407.7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9">
      <selection activeCell="C37" sqref="C37"/>
    </sheetView>
  </sheetViews>
  <sheetFormatPr defaultColWidth="11.421875" defaultRowHeight="15"/>
  <cols>
    <col min="1" max="1" width="20.7109375" style="226" customWidth="1"/>
    <col min="2" max="2" width="50.7109375" style="226" customWidth="1"/>
    <col min="3" max="3" width="17.7109375" style="9" customWidth="1"/>
    <col min="4" max="16384" width="11.421875" style="226" customWidth="1"/>
  </cols>
  <sheetData>
    <row r="1" ht="11.25">
      <c r="A1" s="74" t="s">
        <v>46</v>
      </c>
    </row>
    <row r="2" ht="11.25">
      <c r="A2" s="74"/>
    </row>
    <row r="3" spans="1:3" s="279" customFormat="1" ht="11.25">
      <c r="A3" s="74"/>
      <c r="C3" s="9"/>
    </row>
    <row r="4" ht="11.25">
      <c r="A4" s="74"/>
    </row>
    <row r="5" spans="1:3" ht="11.25" customHeight="1">
      <c r="A5" s="283" t="s">
        <v>250</v>
      </c>
      <c r="B5" s="284"/>
      <c r="C5" s="289" t="s">
        <v>268</v>
      </c>
    </row>
    <row r="6" spans="1:3" ht="11.25" customHeight="1">
      <c r="A6" s="291"/>
      <c r="B6" s="292"/>
      <c r="C6" s="293"/>
    </row>
    <row r="7" spans="1:3" ht="15" customHeight="1">
      <c r="A7" s="285" t="s">
        <v>49</v>
      </c>
      <c r="B7" s="286" t="s">
        <v>50</v>
      </c>
      <c r="C7" s="290" t="s">
        <v>59</v>
      </c>
    </row>
    <row r="8" spans="1:3" ht="11.25">
      <c r="A8" s="257">
        <v>900001</v>
      </c>
      <c r="B8" s="244" t="s">
        <v>214</v>
      </c>
      <c r="C8" s="247">
        <v>7375410.18</v>
      </c>
    </row>
    <row r="9" spans="1:3" ht="11.25">
      <c r="A9" s="257">
        <v>900002</v>
      </c>
      <c r="B9" s="244" t="s">
        <v>215</v>
      </c>
      <c r="C9" s="247">
        <f>SUM(C10:C26)</f>
        <v>561238</v>
      </c>
    </row>
    <row r="10" spans="1:3" ht="11.25">
      <c r="A10" s="250">
        <v>5100</v>
      </c>
      <c r="B10" s="245" t="s">
        <v>216</v>
      </c>
      <c r="C10" s="243"/>
    </row>
    <row r="11" spans="1:3" ht="11.25">
      <c r="A11" s="250">
        <v>5200</v>
      </c>
      <c r="B11" s="245" t="s">
        <v>217</v>
      </c>
      <c r="C11" s="243"/>
    </row>
    <row r="12" spans="1:3" ht="11.25">
      <c r="A12" s="250">
        <v>5300</v>
      </c>
      <c r="B12" s="245" t="s">
        <v>218</v>
      </c>
      <c r="C12" s="243"/>
    </row>
    <row r="13" spans="1:3" ht="11.25">
      <c r="A13" s="250">
        <v>5400</v>
      </c>
      <c r="B13" s="245" t="s">
        <v>219</v>
      </c>
      <c r="C13" s="243"/>
    </row>
    <row r="14" spans="1:3" ht="11.25">
      <c r="A14" s="250">
        <v>5500</v>
      </c>
      <c r="B14" s="245" t="s">
        <v>220</v>
      </c>
      <c r="C14" s="243"/>
    </row>
    <row r="15" spans="1:3" ht="11.25">
      <c r="A15" s="250">
        <v>5600</v>
      </c>
      <c r="B15" s="245" t="s">
        <v>221</v>
      </c>
      <c r="C15" s="243"/>
    </row>
    <row r="16" spans="1:3" ht="11.25">
      <c r="A16" s="250">
        <v>5700</v>
      </c>
      <c r="B16" s="245" t="s">
        <v>222</v>
      </c>
      <c r="C16" s="243"/>
    </row>
    <row r="17" spans="1:3" ht="11.25">
      <c r="A17" s="250" t="s">
        <v>266</v>
      </c>
      <c r="B17" s="245" t="s">
        <v>223</v>
      </c>
      <c r="C17" s="243"/>
    </row>
    <row r="18" spans="1:3" ht="11.25">
      <c r="A18" s="250">
        <v>5900</v>
      </c>
      <c r="B18" s="245" t="s">
        <v>224</v>
      </c>
      <c r="C18" s="243"/>
    </row>
    <row r="19" spans="1:3" ht="11.25">
      <c r="A19" s="255">
        <v>6200</v>
      </c>
      <c r="B19" s="245" t="s">
        <v>225</v>
      </c>
      <c r="C19" s="243"/>
    </row>
    <row r="20" spans="1:3" ht="11.25">
      <c r="A20" s="255">
        <v>7200</v>
      </c>
      <c r="B20" s="245" t="s">
        <v>226</v>
      </c>
      <c r="C20" s="243"/>
    </row>
    <row r="21" spans="1:3" ht="11.25">
      <c r="A21" s="255">
        <v>7300</v>
      </c>
      <c r="B21" s="245" t="s">
        <v>227</v>
      </c>
      <c r="C21" s="243"/>
    </row>
    <row r="22" spans="1:3" ht="11.25">
      <c r="A22" s="255">
        <v>7500</v>
      </c>
      <c r="B22" s="245" t="s">
        <v>228</v>
      </c>
      <c r="C22" s="243"/>
    </row>
    <row r="23" spans="1:3" ht="11.25">
      <c r="A23" s="255">
        <v>7900</v>
      </c>
      <c r="B23" s="245" t="s">
        <v>229</v>
      </c>
      <c r="C23" s="243"/>
    </row>
    <row r="24" spans="1:3" ht="11.25">
      <c r="A24" s="255">
        <v>9100</v>
      </c>
      <c r="B24" s="245" t="s">
        <v>254</v>
      </c>
      <c r="C24" s="243">
        <v>561238</v>
      </c>
    </row>
    <row r="25" spans="1:3" ht="11.25">
      <c r="A25" s="255">
        <v>9900</v>
      </c>
      <c r="B25" s="245" t="s">
        <v>230</v>
      </c>
      <c r="C25" s="243"/>
    </row>
    <row r="26" spans="1:3" ht="11.25">
      <c r="A26" s="255">
        <v>7400</v>
      </c>
      <c r="B26" s="246" t="s">
        <v>256</v>
      </c>
      <c r="C26" s="243"/>
    </row>
    <row r="27" spans="1:3" ht="11.25">
      <c r="A27" s="257">
        <v>900003</v>
      </c>
      <c r="B27" s="244" t="s">
        <v>259</v>
      </c>
      <c r="C27" s="247">
        <f>SUM(C28:C34)</f>
        <v>0</v>
      </c>
    </row>
    <row r="28" spans="1:3" ht="22.5">
      <c r="A28" s="250">
        <v>5510</v>
      </c>
      <c r="B28" s="245" t="s">
        <v>231</v>
      </c>
      <c r="C28" s="243"/>
    </row>
    <row r="29" spans="1:3" ht="11.25">
      <c r="A29" s="250">
        <v>5520</v>
      </c>
      <c r="B29" s="245" t="s">
        <v>232</v>
      </c>
      <c r="C29" s="243"/>
    </row>
    <row r="30" spans="1:3" ht="11.25">
      <c r="A30" s="250">
        <v>5530</v>
      </c>
      <c r="B30" s="245" t="s">
        <v>233</v>
      </c>
      <c r="C30" s="243"/>
    </row>
    <row r="31" spans="1:3" ht="22.5">
      <c r="A31" s="250">
        <v>5540</v>
      </c>
      <c r="B31" s="245" t="s">
        <v>234</v>
      </c>
      <c r="C31" s="243"/>
    </row>
    <row r="32" spans="1:3" ht="11.25">
      <c r="A32" s="250">
        <v>5550</v>
      </c>
      <c r="B32" s="245" t="s">
        <v>235</v>
      </c>
      <c r="C32" s="243"/>
    </row>
    <row r="33" spans="1:3" ht="11.25">
      <c r="A33" s="250">
        <v>5590</v>
      </c>
      <c r="B33" s="245" t="s">
        <v>257</v>
      </c>
      <c r="C33" s="243"/>
    </row>
    <row r="34" spans="1:3" ht="11.25">
      <c r="A34" s="250">
        <v>5600</v>
      </c>
      <c r="B34" s="246" t="s">
        <v>258</v>
      </c>
      <c r="C34" s="243"/>
    </row>
    <row r="35" spans="1:3" ht="11.25">
      <c r="A35" s="258">
        <v>900004</v>
      </c>
      <c r="B35" s="248" t="s">
        <v>236</v>
      </c>
      <c r="C35" s="249">
        <f>+C8-C9+C27</f>
        <v>6814172.18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A2" sqref="A2"/>
    </sheetView>
  </sheetViews>
  <sheetFormatPr defaultColWidth="42.140625" defaultRowHeight="15"/>
  <cols>
    <col min="1" max="2" width="42.140625" style="8" customWidth="1"/>
    <col min="3" max="3" width="18.7109375" style="8" bestFit="1" customWidth="1"/>
    <col min="4" max="4" width="17.00390625" style="8" bestFit="1" customWidth="1"/>
    <col min="5" max="5" width="9.140625" style="8" bestFit="1" customWidth="1"/>
    <col min="6" max="16384" width="42.140625" style="8" customWidth="1"/>
  </cols>
  <sheetData>
    <row r="1" ht="11.25">
      <c r="E1" s="7" t="s">
        <v>47</v>
      </c>
    </row>
    <row r="2" ht="15" customHeight="1">
      <c r="A2" s="51" t="s">
        <v>43</v>
      </c>
    </row>
    <row r="3" ht="11.25">
      <c r="A3" s="3"/>
    </row>
    <row r="4" s="125" customFormat="1" ht="11.25">
      <c r="A4" s="124" t="s">
        <v>133</v>
      </c>
    </row>
    <row r="5" spans="1:8" s="125" customFormat="1" ht="12.75" customHeight="1">
      <c r="A5" s="316" t="s">
        <v>134</v>
      </c>
      <c r="B5" s="316"/>
      <c r="C5" s="316"/>
      <c r="D5" s="316"/>
      <c r="E5" s="316"/>
      <c r="H5" s="127"/>
    </row>
    <row r="6" spans="1:8" s="125" customFormat="1" ht="11.25">
      <c r="A6" s="126"/>
      <c r="B6" s="126"/>
      <c r="C6" s="126"/>
      <c r="D6" s="126"/>
      <c r="H6" s="127"/>
    </row>
    <row r="7" spans="1:4" s="125" customFormat="1" ht="12.75">
      <c r="A7" s="127" t="s">
        <v>135</v>
      </c>
      <c r="B7" s="127"/>
      <c r="C7" s="127"/>
      <c r="D7" s="127"/>
    </row>
    <row r="8" spans="1:4" s="125" customFormat="1" ht="11.25">
      <c r="A8" s="127"/>
      <c r="B8" s="127"/>
      <c r="C8" s="127"/>
      <c r="D8" s="127"/>
    </row>
    <row r="9" spans="1:4" s="125" customFormat="1" ht="11.25">
      <c r="A9" s="128" t="s">
        <v>136</v>
      </c>
      <c r="B9" s="127"/>
      <c r="C9" s="127"/>
      <c r="D9" s="127"/>
    </row>
    <row r="10" spans="1:5" s="125" customFormat="1" ht="25.5" customHeight="1">
      <c r="A10" s="144" t="s">
        <v>137</v>
      </c>
      <c r="B10" s="317" t="s">
        <v>138</v>
      </c>
      <c r="C10" s="317"/>
      <c r="D10" s="317"/>
      <c r="E10" s="317"/>
    </row>
    <row r="11" spans="1:5" s="125" customFormat="1" ht="12.75" customHeight="1">
      <c r="A11" s="145" t="s">
        <v>139</v>
      </c>
      <c r="B11" s="145" t="s">
        <v>140</v>
      </c>
      <c r="C11" s="145"/>
      <c r="D11" s="145"/>
      <c r="E11" s="145"/>
    </row>
    <row r="12" spans="1:5" s="125" customFormat="1" ht="25.5" customHeight="1">
      <c r="A12" s="145" t="s">
        <v>141</v>
      </c>
      <c r="B12" s="317" t="s">
        <v>142</v>
      </c>
      <c r="C12" s="317"/>
      <c r="D12" s="317"/>
      <c r="E12" s="317"/>
    </row>
    <row r="13" spans="1:5" s="125" customFormat="1" ht="25.5" customHeight="1">
      <c r="A13" s="145" t="s">
        <v>143</v>
      </c>
      <c r="B13" s="317" t="s">
        <v>144</v>
      </c>
      <c r="C13" s="317"/>
      <c r="D13" s="317"/>
      <c r="E13" s="317"/>
    </row>
    <row r="14" spans="1:5" s="125" customFormat="1" ht="11.25" customHeight="1">
      <c r="A14" s="127"/>
      <c r="B14" s="146"/>
      <c r="C14" s="146"/>
      <c r="D14" s="146"/>
      <c r="E14" s="146"/>
    </row>
    <row r="15" spans="1:2" s="125" customFormat="1" ht="25.5" customHeight="1">
      <c r="A15" s="144" t="s">
        <v>145</v>
      </c>
      <c r="B15" s="145" t="s">
        <v>146</v>
      </c>
    </row>
    <row r="16" s="125" customFormat="1" ht="12.75" customHeight="1">
      <c r="A16" s="145" t="s">
        <v>147</v>
      </c>
    </row>
    <row r="17" s="125" customFormat="1" ht="11.25">
      <c r="A17" s="127"/>
    </row>
    <row r="18" spans="1:4" s="125" customFormat="1" ht="11.25">
      <c r="A18" s="127" t="s">
        <v>148</v>
      </c>
      <c r="B18" s="127"/>
      <c r="C18" s="127"/>
      <c r="D18" s="127"/>
    </row>
    <row r="19" spans="1:4" s="125" customFormat="1" ht="11.25">
      <c r="A19" s="127"/>
      <c r="B19" s="127"/>
      <c r="C19" s="127"/>
      <c r="D19" s="127"/>
    </row>
    <row r="20" spans="1:4" s="125" customFormat="1" ht="11.25">
      <c r="A20" s="127"/>
      <c r="B20" s="127"/>
      <c r="C20" s="127"/>
      <c r="D20" s="127"/>
    </row>
    <row r="21" s="125" customFormat="1" ht="11.25">
      <c r="A21" s="128" t="s">
        <v>149</v>
      </c>
    </row>
    <row r="22" spans="2:8" s="125" customFormat="1" ht="11.25">
      <c r="B22" s="318" t="s">
        <v>150</v>
      </c>
      <c r="C22" s="318"/>
      <c r="D22" s="318"/>
      <c r="E22" s="318"/>
      <c r="H22" s="129"/>
    </row>
    <row r="23" spans="1:8" s="125" customFormat="1" ht="11.25">
      <c r="A23" s="130" t="s">
        <v>49</v>
      </c>
      <c r="B23" s="130" t="s">
        <v>50</v>
      </c>
      <c r="C23" s="131" t="s">
        <v>80</v>
      </c>
      <c r="D23" s="131" t="s">
        <v>81</v>
      </c>
      <c r="E23" s="131" t="s">
        <v>82</v>
      </c>
      <c r="H23" s="129"/>
    </row>
    <row r="24" spans="1:8" s="125" customFormat="1" ht="11.25">
      <c r="A24" s="132" t="s">
        <v>151</v>
      </c>
      <c r="B24" s="133" t="s">
        <v>152</v>
      </c>
      <c r="C24" s="134"/>
      <c r="D24" s="131"/>
      <c r="E24" s="131"/>
      <c r="H24" s="129"/>
    </row>
    <row r="25" spans="1:8" s="125" customFormat="1" ht="11.25">
      <c r="A25" s="132" t="s">
        <v>153</v>
      </c>
      <c r="B25" s="133" t="s">
        <v>154</v>
      </c>
      <c r="C25" s="134"/>
      <c r="D25" s="131"/>
      <c r="E25" s="131"/>
      <c r="F25" s="129"/>
      <c r="H25" s="129"/>
    </row>
    <row r="26" spans="1:8" s="125" customFormat="1" ht="11.25">
      <c r="A26" s="132" t="s">
        <v>155</v>
      </c>
      <c r="B26" s="133" t="s">
        <v>156</v>
      </c>
      <c r="C26" s="134"/>
      <c r="D26" s="131"/>
      <c r="E26" s="131"/>
      <c r="F26" s="129"/>
      <c r="H26" s="129"/>
    </row>
    <row r="27" spans="1:8" s="125" customFormat="1" ht="11.25">
      <c r="A27" s="133" t="s">
        <v>157</v>
      </c>
      <c r="B27" s="133" t="s">
        <v>158</v>
      </c>
      <c r="C27" s="134"/>
      <c r="D27" s="131"/>
      <c r="E27" s="131"/>
      <c r="F27" s="129"/>
      <c r="H27" s="129"/>
    </row>
    <row r="28" spans="1:8" s="125" customFormat="1" ht="11.25">
      <c r="A28" s="133" t="s">
        <v>159</v>
      </c>
      <c r="B28" s="133" t="s">
        <v>160</v>
      </c>
      <c r="C28" s="134"/>
      <c r="D28" s="131"/>
      <c r="E28" s="131"/>
      <c r="F28" s="129"/>
      <c r="H28" s="129"/>
    </row>
    <row r="29" spans="1:8" s="125" customFormat="1" ht="11.25">
      <c r="A29" s="133" t="s">
        <v>161</v>
      </c>
      <c r="B29" s="133" t="s">
        <v>162</v>
      </c>
      <c r="C29" s="134"/>
      <c r="D29" s="131"/>
      <c r="E29" s="131"/>
      <c r="F29" s="129"/>
      <c r="H29" s="129"/>
    </row>
    <row r="30" spans="1:8" s="125" customFormat="1" ht="11.25">
      <c r="A30" s="133" t="s">
        <v>163</v>
      </c>
      <c r="B30" s="133" t="s">
        <v>164</v>
      </c>
      <c r="C30" s="134"/>
      <c r="D30" s="131"/>
      <c r="E30" s="131"/>
      <c r="F30" s="129"/>
      <c r="G30" s="129"/>
      <c r="H30" s="129"/>
    </row>
    <row r="31" spans="1:8" s="125" customFormat="1" ht="11.25">
      <c r="A31" s="133" t="s">
        <v>165</v>
      </c>
      <c r="B31" s="133" t="s">
        <v>166</v>
      </c>
      <c r="C31" s="134"/>
      <c r="D31" s="131"/>
      <c r="E31" s="131"/>
      <c r="F31" s="129"/>
      <c r="G31" s="129"/>
      <c r="H31" s="129"/>
    </row>
    <row r="32" spans="1:8" s="125" customFormat="1" ht="11.25">
      <c r="A32" s="133" t="s">
        <v>167</v>
      </c>
      <c r="B32" s="133" t="s">
        <v>168</v>
      </c>
      <c r="C32" s="134"/>
      <c r="D32" s="131"/>
      <c r="E32" s="131"/>
      <c r="F32" s="129"/>
      <c r="G32" s="129"/>
      <c r="H32" s="129"/>
    </row>
    <row r="33" spans="1:8" s="125" customFormat="1" ht="11.25">
      <c r="A33" s="133" t="s">
        <v>169</v>
      </c>
      <c r="B33" s="133" t="s">
        <v>170</v>
      </c>
      <c r="C33" s="134"/>
      <c r="D33" s="131"/>
      <c r="E33" s="131"/>
      <c r="F33" s="129"/>
      <c r="G33" s="129"/>
      <c r="H33" s="129"/>
    </row>
    <row r="34" spans="1:8" s="125" customFormat="1" ht="11.25">
      <c r="A34" s="133" t="s">
        <v>171</v>
      </c>
      <c r="B34" s="133" t="s">
        <v>172</v>
      </c>
      <c r="C34" s="134"/>
      <c r="D34" s="131"/>
      <c r="E34" s="131"/>
      <c r="F34" s="129"/>
      <c r="G34" s="129"/>
      <c r="H34" s="129"/>
    </row>
    <row r="35" spans="1:8" s="125" customFormat="1" ht="11.25">
      <c r="A35" s="135" t="s">
        <v>173</v>
      </c>
      <c r="B35" s="135" t="s">
        <v>174</v>
      </c>
      <c r="C35" s="136"/>
      <c r="D35" s="130"/>
      <c r="E35" s="130"/>
      <c r="F35" s="129"/>
      <c r="G35" s="129"/>
      <c r="H35" s="129"/>
    </row>
    <row r="36" spans="1:8" s="125" customFormat="1" ht="11.25">
      <c r="A36" s="137" t="s">
        <v>175</v>
      </c>
      <c r="B36" s="137" t="s">
        <v>175</v>
      </c>
      <c r="C36" s="131"/>
      <c r="D36" s="131"/>
      <c r="E36" s="131"/>
      <c r="F36" s="129"/>
      <c r="G36" s="129"/>
      <c r="H36" s="129"/>
    </row>
    <row r="37" spans="2:8" s="125" customFormat="1" ht="11.25">
      <c r="B37" s="138" t="s">
        <v>176</v>
      </c>
      <c r="C37" s="139"/>
      <c r="D37" s="139"/>
      <c r="E37" s="139"/>
      <c r="F37" s="129"/>
      <c r="G37" s="129"/>
      <c r="H37" s="129"/>
    </row>
    <row r="38" spans="2:8" s="125" customFormat="1" ht="11.25">
      <c r="B38" s="140"/>
      <c r="C38" s="141"/>
      <c r="D38" s="141"/>
      <c r="E38" s="141"/>
      <c r="F38" s="129"/>
      <c r="G38" s="129"/>
      <c r="H38" s="129"/>
    </row>
  </sheetData>
  <sheetProtection/>
  <mergeCells count="5">
    <mergeCell ref="A5:E5"/>
    <mergeCell ref="B10:E10"/>
    <mergeCell ref="B22:E22"/>
    <mergeCell ref="B12:E12"/>
    <mergeCell ref="B13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SheetLayoutView="90" workbookViewId="0" topLeftCell="A1">
      <selection activeCell="A7" sqref="A7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82" customWidth="1"/>
    <col min="6" max="6" width="14.7109375" style="19" customWidth="1"/>
    <col min="7" max="16384" width="11.421875" style="19" customWidth="1"/>
  </cols>
  <sheetData>
    <row r="1" spans="1:6" s="8" customFormat="1" ht="11.25">
      <c r="A1" s="3" t="s">
        <v>46</v>
      </c>
      <c r="B1" s="3"/>
      <c r="C1" s="4"/>
      <c r="D1" s="5"/>
      <c r="E1" s="6"/>
      <c r="F1" s="7"/>
    </row>
    <row r="2" spans="1:5" s="8" customFormat="1" ht="11.25">
      <c r="A2" s="3" t="s">
        <v>253</v>
      </c>
      <c r="B2" s="3"/>
      <c r="C2" s="4"/>
      <c r="D2" s="5"/>
      <c r="E2" s="6"/>
    </row>
    <row r="3" spans="3:5" s="8" customFormat="1" ht="11.25">
      <c r="C3" s="9"/>
      <c r="D3" s="5"/>
      <c r="E3" s="6"/>
    </row>
    <row r="4" spans="3:5" s="8" customFormat="1" ht="11.25">
      <c r="C4" s="9"/>
      <c r="D4" s="5"/>
      <c r="E4" s="6"/>
    </row>
    <row r="5" spans="1:5" s="8" customFormat="1" ht="11.25" customHeight="1">
      <c r="A5" s="10" t="s">
        <v>193</v>
      </c>
      <c r="B5" s="11"/>
      <c r="C5" s="9"/>
      <c r="D5" s="4"/>
      <c r="E5" s="12" t="s">
        <v>48</v>
      </c>
    </row>
    <row r="6" spans="1:6" s="8" customFormat="1" ht="11.25">
      <c r="A6" s="13"/>
      <c r="B6" s="13"/>
      <c r="C6" s="14"/>
      <c r="D6" s="3"/>
      <c r="E6" s="4"/>
      <c r="F6" s="3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7" t="s">
        <v>53</v>
      </c>
    </row>
    <row r="8" spans="1:5" ht="11.25" customHeight="1">
      <c r="A8" s="173"/>
      <c r="B8" s="173"/>
      <c r="C8" s="147"/>
      <c r="D8" s="153"/>
      <c r="E8" s="147"/>
    </row>
    <row r="9" spans="1:5" ht="11.25" customHeight="1">
      <c r="A9" s="173"/>
      <c r="B9" s="173"/>
      <c r="C9" s="147"/>
      <c r="D9" s="153"/>
      <c r="E9" s="147"/>
    </row>
    <row r="10" spans="1:5" ht="11.25" customHeight="1">
      <c r="A10" s="173"/>
      <c r="B10" s="173"/>
      <c r="C10" s="147"/>
      <c r="D10" s="153"/>
      <c r="E10" s="147"/>
    </row>
    <row r="11" spans="1:5" ht="11.25" customHeight="1">
      <c r="A11" s="173"/>
      <c r="B11" s="173"/>
      <c r="C11" s="147"/>
      <c r="D11" s="153"/>
      <c r="E11" s="147"/>
    </row>
    <row r="12" spans="1:5" ht="11.25" customHeight="1">
      <c r="A12" s="173"/>
      <c r="B12" s="173"/>
      <c r="C12" s="147"/>
      <c r="D12" s="153"/>
      <c r="E12" s="147"/>
    </row>
    <row r="13" spans="1:5" ht="11.25" customHeight="1">
      <c r="A13" s="173"/>
      <c r="B13" s="173"/>
      <c r="C13" s="147"/>
      <c r="D13" s="153"/>
      <c r="E13" s="147"/>
    </row>
    <row r="14" spans="1:5" ht="11.25" customHeight="1">
      <c r="A14" s="173"/>
      <c r="B14" s="173"/>
      <c r="C14" s="147"/>
      <c r="D14" s="153"/>
      <c r="E14" s="147"/>
    </row>
    <row r="15" spans="1:5" ht="11.25" customHeight="1">
      <c r="A15" s="173"/>
      <c r="B15" s="173"/>
      <c r="C15" s="147"/>
      <c r="D15" s="153"/>
      <c r="E15" s="147"/>
    </row>
    <row r="16" spans="1:5" ht="11.25" customHeight="1">
      <c r="A16" s="173"/>
      <c r="B16" s="173"/>
      <c r="C16" s="147"/>
      <c r="D16" s="153"/>
      <c r="E16" s="147"/>
    </row>
    <row r="17" spans="1:5" ht="11.25" customHeight="1">
      <c r="A17" s="173"/>
      <c r="B17" s="173"/>
      <c r="C17" s="147"/>
      <c r="D17" s="153"/>
      <c r="E17" s="147"/>
    </row>
    <row r="18" spans="1:5" ht="11.25">
      <c r="A18" s="173"/>
      <c r="B18" s="173"/>
      <c r="C18" s="147"/>
      <c r="D18" s="153"/>
      <c r="E18" s="147"/>
    </row>
    <row r="19" spans="1:5" ht="11.25">
      <c r="A19" s="173"/>
      <c r="B19" s="173"/>
      <c r="C19" s="147"/>
      <c r="D19" s="153"/>
      <c r="E19" s="147"/>
    </row>
    <row r="20" spans="1:5" ht="11.25">
      <c r="A20" s="174"/>
      <c r="B20" s="174" t="s">
        <v>54</v>
      </c>
      <c r="C20" s="158"/>
      <c r="D20" s="153"/>
      <c r="E20" s="158"/>
    </row>
    <row r="21" spans="1:5" ht="11.25">
      <c r="A21" s="175"/>
      <c r="B21" s="175" t="s">
        <v>55</v>
      </c>
      <c r="C21" s="20">
        <f>+C20</f>
        <v>0</v>
      </c>
      <c r="D21" s="152"/>
      <c r="E21" s="20"/>
    </row>
    <row r="22" spans="1:5" ht="11.25">
      <c r="A22" s="176"/>
      <c r="B22" s="176"/>
      <c r="C22" s="177"/>
      <c r="D22" s="176"/>
      <c r="E22" s="177"/>
    </row>
    <row r="23" spans="1:5" ht="11.25">
      <c r="A23" s="176"/>
      <c r="B23" s="176"/>
      <c r="C23" s="177"/>
      <c r="D23" s="176"/>
      <c r="E23" s="177"/>
    </row>
    <row r="24" spans="1:5" ht="11.25" customHeight="1">
      <c r="A24" s="10" t="s">
        <v>265</v>
      </c>
      <c r="B24" s="11"/>
      <c r="C24" s="22"/>
      <c r="D24" s="23"/>
      <c r="E24" s="12" t="s">
        <v>48</v>
      </c>
    </row>
    <row r="25" spans="1:6" ht="11.25">
      <c r="A25" s="8"/>
      <c r="B25" s="8"/>
      <c r="C25" s="9"/>
      <c r="D25" s="5"/>
      <c r="E25" s="6"/>
      <c r="F25" s="8"/>
    </row>
    <row r="26" spans="1:5" ht="15" customHeight="1">
      <c r="A26" s="15" t="s">
        <v>49</v>
      </c>
      <c r="B26" s="16" t="s">
        <v>50</v>
      </c>
      <c r="C26" s="17" t="s">
        <v>51</v>
      </c>
      <c r="D26" s="18" t="s">
        <v>52</v>
      </c>
      <c r="E26" s="25"/>
    </row>
    <row r="27" spans="1:5" ht="11.25" customHeight="1">
      <c r="A27" s="162"/>
      <c r="B27" s="178"/>
      <c r="C27" s="155"/>
      <c r="D27" s="147"/>
      <c r="E27" s="26"/>
    </row>
    <row r="28" spans="1:5" ht="11.25" customHeight="1">
      <c r="A28" s="162"/>
      <c r="B28" s="178"/>
      <c r="C28" s="155"/>
      <c r="D28" s="147"/>
      <c r="E28" s="26"/>
    </row>
    <row r="29" spans="1:5" ht="11.25" customHeight="1">
      <c r="A29" s="162"/>
      <c r="B29" s="178"/>
      <c r="C29" s="155"/>
      <c r="D29" s="147"/>
      <c r="E29" s="26"/>
    </row>
    <row r="30" spans="1:5" ht="11.25" customHeight="1">
      <c r="A30" s="162"/>
      <c r="B30" s="178"/>
      <c r="C30" s="155"/>
      <c r="D30" s="147"/>
      <c r="E30" s="26"/>
    </row>
    <row r="31" spans="1:5" ht="11.25" customHeight="1">
      <c r="A31" s="162"/>
      <c r="B31" s="178"/>
      <c r="C31" s="155"/>
      <c r="D31" s="147"/>
      <c r="E31" s="26"/>
    </row>
    <row r="32" spans="1:5" ht="11.25" customHeight="1">
      <c r="A32" s="162"/>
      <c r="B32" s="178"/>
      <c r="C32" s="155"/>
      <c r="D32" s="147"/>
      <c r="E32" s="26"/>
    </row>
    <row r="33" spans="1:5" ht="11.25" customHeight="1">
      <c r="A33" s="162"/>
      <c r="B33" s="178"/>
      <c r="C33" s="155"/>
      <c r="D33" s="147"/>
      <c r="E33" s="26"/>
    </row>
    <row r="34" spans="1:5" ht="11.25" customHeight="1">
      <c r="A34" s="162"/>
      <c r="B34" s="178"/>
      <c r="C34" s="155"/>
      <c r="D34" s="147"/>
      <c r="E34" s="26"/>
    </row>
    <row r="35" spans="1:5" ht="11.25" customHeight="1">
      <c r="A35" s="162"/>
      <c r="B35" s="178"/>
      <c r="C35" s="155"/>
      <c r="D35" s="147"/>
      <c r="E35" s="26"/>
    </row>
    <row r="36" spans="1:5" ht="11.25" customHeight="1">
      <c r="A36" s="162"/>
      <c r="B36" s="178"/>
      <c r="C36" s="155"/>
      <c r="D36" s="147"/>
      <c r="E36" s="26"/>
    </row>
    <row r="37" spans="1:5" ht="11.25" customHeight="1">
      <c r="A37" s="162"/>
      <c r="B37" s="178"/>
      <c r="C37" s="155"/>
      <c r="D37" s="147"/>
      <c r="E37" s="26"/>
    </row>
    <row r="38" spans="1:5" ht="11.25" customHeight="1">
      <c r="A38" s="162"/>
      <c r="B38" s="178"/>
      <c r="C38" s="155"/>
      <c r="D38" s="147"/>
      <c r="E38" s="26"/>
    </row>
    <row r="39" spans="1:5" ht="11.25" customHeight="1">
      <c r="A39" s="162"/>
      <c r="B39" s="178"/>
      <c r="C39" s="155"/>
      <c r="D39" s="147"/>
      <c r="E39" s="26"/>
    </row>
    <row r="40" spans="1:5" ht="11.25" customHeight="1">
      <c r="A40" s="162"/>
      <c r="B40" s="178"/>
      <c r="C40" s="155"/>
      <c r="D40" s="147"/>
      <c r="E40" s="26"/>
    </row>
    <row r="41" spans="1:5" ht="11.25" customHeight="1">
      <c r="A41" s="162"/>
      <c r="B41" s="178"/>
      <c r="C41" s="155"/>
      <c r="D41" s="147"/>
      <c r="E41" s="26"/>
    </row>
    <row r="42" spans="1:5" ht="11.25" customHeight="1">
      <c r="A42" s="162"/>
      <c r="B42" s="178"/>
      <c r="C42" s="155"/>
      <c r="D42" s="147"/>
      <c r="E42" s="26"/>
    </row>
    <row r="43" spans="1:5" ht="11.25" customHeight="1">
      <c r="A43" s="162"/>
      <c r="B43" s="178"/>
      <c r="C43" s="155"/>
      <c r="D43" s="147"/>
      <c r="E43" s="26"/>
    </row>
    <row r="44" spans="1:5" ht="11.25" customHeight="1">
      <c r="A44" s="162"/>
      <c r="B44" s="178"/>
      <c r="C44" s="155"/>
      <c r="D44" s="147"/>
      <c r="E44" s="26"/>
    </row>
    <row r="45" spans="1:5" ht="11.25" customHeight="1">
      <c r="A45" s="162"/>
      <c r="B45" s="178"/>
      <c r="C45" s="155"/>
      <c r="D45" s="147"/>
      <c r="E45" s="26"/>
    </row>
    <row r="46" spans="1:5" ht="11.25" customHeight="1">
      <c r="A46" s="162"/>
      <c r="B46" s="178"/>
      <c r="C46" s="155"/>
      <c r="D46" s="147"/>
      <c r="E46" s="26"/>
    </row>
    <row r="47" spans="1:5" ht="11.25" customHeight="1">
      <c r="A47" s="162"/>
      <c r="B47" s="178"/>
      <c r="C47" s="155"/>
      <c r="D47" s="147"/>
      <c r="E47" s="26"/>
    </row>
    <row r="48" spans="1:5" ht="11.25" customHeight="1">
      <c r="A48" s="162"/>
      <c r="B48" s="178"/>
      <c r="C48" s="155"/>
      <c r="D48" s="147"/>
      <c r="E48" s="26"/>
    </row>
    <row r="49" spans="1:5" ht="11.25" customHeight="1">
      <c r="A49" s="162"/>
      <c r="B49" s="178"/>
      <c r="C49" s="155"/>
      <c r="D49" s="147"/>
      <c r="E49" s="26"/>
    </row>
    <row r="50" spans="1:5" ht="11.25" customHeight="1">
      <c r="A50" s="162"/>
      <c r="B50" s="178"/>
      <c r="C50" s="155"/>
      <c r="D50" s="147"/>
      <c r="E50" s="26"/>
    </row>
    <row r="51" spans="1:5" ht="11.25" customHeight="1">
      <c r="A51" s="162"/>
      <c r="B51" s="178"/>
      <c r="C51" s="155"/>
      <c r="D51" s="147"/>
      <c r="E51" s="26"/>
    </row>
    <row r="52" spans="1:5" ht="11.25">
      <c r="A52" s="179"/>
      <c r="B52" s="179" t="s">
        <v>55</v>
      </c>
      <c r="C52" s="27">
        <f>SUM(C27:C51)</f>
        <v>0</v>
      </c>
      <c r="D52" s="154"/>
      <c r="E52" s="28"/>
    </row>
    <row r="53" spans="1:6" ht="11.25">
      <c r="A53" s="172"/>
      <c r="B53" s="172"/>
      <c r="C53" s="180"/>
      <c r="D53" s="172"/>
      <c r="E53" s="180"/>
      <c r="F53" s="8"/>
    </row>
    <row r="54" spans="1:6" ht="11.25">
      <c r="A54" s="172"/>
      <c r="B54" s="172"/>
      <c r="C54" s="180"/>
      <c r="D54" s="172"/>
      <c r="E54" s="180"/>
      <c r="F54" s="8"/>
    </row>
    <row r="55" spans="1:5" ht="11.25" customHeight="1">
      <c r="A55" s="10" t="s">
        <v>200</v>
      </c>
      <c r="B55" s="11"/>
      <c r="C55" s="22"/>
      <c r="D55" s="8"/>
      <c r="E55" s="12" t="s">
        <v>48</v>
      </c>
    </row>
    <row r="56" spans="1:6" ht="11.25">
      <c r="A56" s="8"/>
      <c r="B56" s="8"/>
      <c r="C56" s="9"/>
      <c r="D56" s="8"/>
      <c r="E56" s="9"/>
      <c r="F56" s="8"/>
    </row>
    <row r="57" spans="1:6" ht="15" customHeight="1">
      <c r="A57" s="15" t="s">
        <v>49</v>
      </c>
      <c r="B57" s="16" t="s">
        <v>50</v>
      </c>
      <c r="C57" s="17" t="s">
        <v>51</v>
      </c>
      <c r="D57" s="18" t="s">
        <v>52</v>
      </c>
      <c r="E57" s="17" t="s">
        <v>53</v>
      </c>
      <c r="F57" s="29"/>
    </row>
    <row r="58" spans="1:6" ht="11.25">
      <c r="A58" s="162"/>
      <c r="B58" s="178"/>
      <c r="C58" s="155"/>
      <c r="D58" s="155"/>
      <c r="E58" s="147"/>
      <c r="F58" s="26"/>
    </row>
    <row r="59" spans="1:6" ht="11.25">
      <c r="A59" s="162"/>
      <c r="B59" s="178"/>
      <c r="C59" s="155"/>
      <c r="D59" s="155"/>
      <c r="E59" s="147"/>
      <c r="F59" s="26"/>
    </row>
    <row r="60" spans="1:6" ht="11.25">
      <c r="A60" s="162"/>
      <c r="B60" s="178"/>
      <c r="C60" s="155"/>
      <c r="D60" s="155"/>
      <c r="E60" s="147"/>
      <c r="F60" s="26"/>
    </row>
    <row r="61" spans="1:6" ht="11.25">
      <c r="A61" s="162"/>
      <c r="B61" s="178"/>
      <c r="C61" s="155"/>
      <c r="D61" s="155"/>
      <c r="E61" s="147"/>
      <c r="F61" s="26"/>
    </row>
    <row r="62" spans="1:6" ht="11.25">
      <c r="A62" s="162"/>
      <c r="B62" s="178"/>
      <c r="C62" s="155"/>
      <c r="D62" s="155"/>
      <c r="E62" s="147"/>
      <c r="F62" s="26"/>
    </row>
    <row r="63" spans="1:6" ht="11.25">
      <c r="A63" s="162"/>
      <c r="B63" s="178"/>
      <c r="C63" s="155"/>
      <c r="D63" s="155"/>
      <c r="E63" s="147"/>
      <c r="F63" s="26"/>
    </row>
    <row r="64" spans="1:6" ht="11.25">
      <c r="A64" s="162"/>
      <c r="B64" s="178"/>
      <c r="C64" s="155"/>
      <c r="D64" s="155"/>
      <c r="E64" s="147"/>
      <c r="F64" s="26"/>
    </row>
    <row r="65" spans="1:6" ht="11.25">
      <c r="A65" s="179"/>
      <c r="B65" s="179" t="s">
        <v>55</v>
      </c>
      <c r="C65" s="27">
        <f>SUM(C58:C64)</f>
        <v>0</v>
      </c>
      <c r="D65" s="156"/>
      <c r="E65" s="20"/>
      <c r="F65" s="28"/>
    </row>
    <row r="66" spans="1:6" ht="11.25">
      <c r="A66" s="172"/>
      <c r="B66" s="172"/>
      <c r="C66" s="180"/>
      <c r="D66" s="172"/>
      <c r="E66" s="180"/>
      <c r="F66" s="8"/>
    </row>
    <row r="67" spans="1:6" ht="11.25">
      <c r="A67" s="172"/>
      <c r="B67" s="172"/>
      <c r="C67" s="180"/>
      <c r="D67" s="172"/>
      <c r="E67" s="180"/>
      <c r="F67" s="8"/>
    </row>
    <row r="68" spans="1:5" ht="11.25" customHeight="1">
      <c r="A68" s="10" t="s">
        <v>201</v>
      </c>
      <c r="B68" s="11"/>
      <c r="C68" s="22"/>
      <c r="D68" s="8"/>
      <c r="E68" s="12" t="s">
        <v>48</v>
      </c>
    </row>
    <row r="69" spans="1:6" ht="11.25">
      <c r="A69" s="8"/>
      <c r="B69" s="8"/>
      <c r="C69" s="9"/>
      <c r="D69" s="8"/>
      <c r="E69" s="9"/>
      <c r="F69" s="8"/>
    </row>
    <row r="70" spans="1:6" ht="15" customHeight="1">
      <c r="A70" s="15" t="s">
        <v>49</v>
      </c>
      <c r="B70" s="16" t="s">
        <v>50</v>
      </c>
      <c r="C70" s="17" t="s">
        <v>51</v>
      </c>
      <c r="D70" s="18" t="s">
        <v>52</v>
      </c>
      <c r="E70" s="17" t="s">
        <v>53</v>
      </c>
      <c r="F70" s="29"/>
    </row>
    <row r="71" spans="1:6" ht="11.25">
      <c r="A71" s="173"/>
      <c r="B71" s="173"/>
      <c r="C71" s="147"/>
      <c r="D71" s="147"/>
      <c r="E71" s="147"/>
      <c r="F71" s="26"/>
    </row>
    <row r="72" spans="1:6" ht="11.25">
      <c r="A72" s="173"/>
      <c r="B72" s="173"/>
      <c r="C72" s="147"/>
      <c r="D72" s="147"/>
      <c r="E72" s="147"/>
      <c r="F72" s="26"/>
    </row>
    <row r="73" spans="1:6" ht="11.25">
      <c r="A73" s="173"/>
      <c r="B73" s="173"/>
      <c r="C73" s="147"/>
      <c r="D73" s="147"/>
      <c r="E73" s="147"/>
      <c r="F73" s="26"/>
    </row>
    <row r="74" spans="1:6" ht="11.25">
      <c r="A74" s="173"/>
      <c r="B74" s="173"/>
      <c r="C74" s="147"/>
      <c r="D74" s="147"/>
      <c r="E74" s="147"/>
      <c r="F74" s="26"/>
    </row>
    <row r="75" spans="1:6" ht="11.25">
      <c r="A75" s="173"/>
      <c r="B75" s="173"/>
      <c r="C75" s="147"/>
      <c r="D75" s="147"/>
      <c r="E75" s="147"/>
      <c r="F75" s="26"/>
    </row>
    <row r="76" spans="1:6" ht="11.25">
      <c r="A76" s="173"/>
      <c r="B76" s="173"/>
      <c r="C76" s="147"/>
      <c r="D76" s="147"/>
      <c r="E76" s="147"/>
      <c r="F76" s="26"/>
    </row>
    <row r="77" spans="1:6" ht="11.25">
      <c r="A77" s="173"/>
      <c r="B77" s="173"/>
      <c r="C77" s="147"/>
      <c r="D77" s="147"/>
      <c r="E77" s="147"/>
      <c r="F77" s="26"/>
    </row>
    <row r="78" spans="1:6" ht="11.25">
      <c r="A78" s="181"/>
      <c r="B78" s="181" t="s">
        <v>55</v>
      </c>
      <c r="C78" s="31">
        <f>SUM(C71:C77)</f>
        <v>0</v>
      </c>
      <c r="D78" s="157"/>
      <c r="E78" s="32"/>
      <c r="F78" s="28"/>
    </row>
  </sheetData>
  <sheetProtection/>
  <dataValidations count="6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2/11/2010)." sqref="A7 A26 A57 A70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26 C57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A8" sqref="A8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6" width="17.7109375" style="9" customWidth="1"/>
    <col min="7" max="8" width="11.421875" style="8" customWidth="1"/>
    <col min="9" max="16384" width="11.421875" style="8" customWidth="1"/>
  </cols>
  <sheetData>
    <row r="1" spans="1:6" ht="11.25">
      <c r="A1" s="3" t="s">
        <v>46</v>
      </c>
      <c r="B1" s="3"/>
      <c r="F1" s="33"/>
    </row>
    <row r="2" spans="1:3" ht="11.25">
      <c r="A2" s="3" t="s">
        <v>253</v>
      </c>
      <c r="B2" s="3"/>
      <c r="C2" s="21"/>
    </row>
    <row r="3" spans="2:3" ht="11.25">
      <c r="B3" s="3"/>
      <c r="C3" s="21"/>
    </row>
    <row r="5" spans="1:6" s="36" customFormat="1" ht="11.25" customHeight="1">
      <c r="A5" s="34" t="s">
        <v>194</v>
      </c>
      <c r="B5" s="34"/>
      <c r="C5" s="35"/>
      <c r="D5" s="9"/>
      <c r="E5" s="9"/>
      <c r="F5" s="277" t="s">
        <v>56</v>
      </c>
    </row>
    <row r="6" spans="1:6" ht="11.25">
      <c r="A6" s="13"/>
      <c r="B6" s="13"/>
      <c r="C6" s="4"/>
      <c r="D6" s="4"/>
      <c r="E6" s="4"/>
      <c r="F6" s="4"/>
    </row>
    <row r="7" spans="1:6" ht="15" customHeight="1">
      <c r="A7" s="15" t="s">
        <v>49</v>
      </c>
      <c r="B7" s="16" t="s">
        <v>50</v>
      </c>
      <c r="C7" s="218" t="s">
        <v>51</v>
      </c>
      <c r="D7" s="37" t="s">
        <v>261</v>
      </c>
      <c r="E7" s="37" t="s">
        <v>212</v>
      </c>
      <c r="F7" s="37" t="s">
        <v>57</v>
      </c>
    </row>
    <row r="8" spans="1:6" ht="11.25">
      <c r="A8" s="162" t="s">
        <v>279</v>
      </c>
      <c r="B8" s="162" t="s">
        <v>280</v>
      </c>
      <c r="C8" s="319">
        <v>14434.46</v>
      </c>
      <c r="D8" s="319">
        <v>14434.46</v>
      </c>
      <c r="E8" s="319">
        <v>14434.46</v>
      </c>
      <c r="F8" s="319">
        <v>21221.02</v>
      </c>
    </row>
    <row r="9" spans="1:6" ht="11.25">
      <c r="A9" s="162" t="s">
        <v>281</v>
      </c>
      <c r="B9" s="162" t="s">
        <v>282</v>
      </c>
      <c r="C9" s="319">
        <v>21672.22</v>
      </c>
      <c r="D9" s="319">
        <v>21672.22</v>
      </c>
      <c r="E9" s="319">
        <v>21672.22</v>
      </c>
      <c r="F9" s="319">
        <v>21672.22</v>
      </c>
    </row>
    <row r="10" spans="1:6" ht="11.25">
      <c r="A10" s="162"/>
      <c r="B10" s="162"/>
      <c r="C10" s="183"/>
      <c r="D10" s="183"/>
      <c r="E10" s="183"/>
      <c r="F10" s="183"/>
    </row>
    <row r="11" spans="1:6" ht="11.25">
      <c r="A11" s="162"/>
      <c r="B11" s="162"/>
      <c r="C11" s="183"/>
      <c r="D11" s="183"/>
      <c r="E11" s="183"/>
      <c r="F11" s="183"/>
    </row>
    <row r="12" spans="1:6" ht="11.25">
      <c r="A12" s="162"/>
      <c r="B12" s="162"/>
      <c r="C12" s="183"/>
      <c r="D12" s="183"/>
      <c r="E12" s="183"/>
      <c r="F12" s="183"/>
    </row>
    <row r="13" spans="1:8" ht="11.25">
      <c r="A13" s="162"/>
      <c r="B13" s="162"/>
      <c r="C13" s="183"/>
      <c r="D13" s="183"/>
      <c r="E13" s="183"/>
      <c r="F13" s="183"/>
      <c r="H13" s="38"/>
    </row>
    <row r="14" spans="1:6" ht="11.25">
      <c r="A14" s="163"/>
      <c r="B14" s="163" t="s">
        <v>55</v>
      </c>
      <c r="C14" s="184">
        <f>SUM(C8:C13)</f>
        <v>36106.68</v>
      </c>
      <c r="D14" s="184">
        <f>SUM(D8:D13)</f>
        <v>36106.68</v>
      </c>
      <c r="E14" s="184"/>
      <c r="F14" s="184">
        <f>SUM(F8:F13)</f>
        <v>42893.240000000005</v>
      </c>
    </row>
    <row r="15" spans="1:6" ht="11.25">
      <c r="A15" s="172"/>
      <c r="B15" s="172"/>
      <c r="C15" s="180"/>
      <c r="D15" s="180"/>
      <c r="E15" s="180"/>
      <c r="F15" s="180"/>
    </row>
    <row r="16" spans="1:6" ht="11.25">
      <c r="A16" s="172"/>
      <c r="B16" s="172"/>
      <c r="C16" s="180"/>
      <c r="D16" s="180"/>
      <c r="E16" s="180"/>
      <c r="F16" s="180"/>
    </row>
    <row r="17" spans="1:6" s="36" customFormat="1" ht="11.25" customHeight="1">
      <c r="A17" s="34" t="s">
        <v>202</v>
      </c>
      <c r="B17" s="34"/>
      <c r="C17" s="35"/>
      <c r="D17" s="9"/>
      <c r="E17" s="9"/>
      <c r="F17" s="277" t="s">
        <v>56</v>
      </c>
    </row>
    <row r="18" spans="1:6" ht="11.25">
      <c r="A18" s="13"/>
      <c r="B18" s="13"/>
      <c r="C18" s="4"/>
      <c r="D18" s="4"/>
      <c r="E18" s="4"/>
      <c r="F18" s="4"/>
    </row>
    <row r="19" spans="1:6" ht="15" customHeight="1">
      <c r="A19" s="15" t="s">
        <v>49</v>
      </c>
      <c r="B19" s="16" t="s">
        <v>50</v>
      </c>
      <c r="C19" s="218" t="s">
        <v>51</v>
      </c>
      <c r="D19" s="37" t="s">
        <v>261</v>
      </c>
      <c r="E19" s="37" t="s">
        <v>212</v>
      </c>
      <c r="F19" s="37" t="s">
        <v>57</v>
      </c>
    </row>
    <row r="20" spans="1:6" ht="11.25">
      <c r="A20" s="162"/>
      <c r="B20" s="162"/>
      <c r="C20" s="183"/>
      <c r="D20" s="183"/>
      <c r="E20" s="183"/>
      <c r="F20" s="183"/>
    </row>
    <row r="21" spans="1:6" s="272" customFormat="1" ht="11.25">
      <c r="A21" s="162"/>
      <c r="B21" s="162"/>
      <c r="C21" s="183"/>
      <c r="D21" s="183"/>
      <c r="E21" s="183"/>
      <c r="F21" s="183"/>
    </row>
    <row r="22" spans="1:6" ht="11.25">
      <c r="A22" s="162"/>
      <c r="B22" s="162"/>
      <c r="C22" s="183"/>
      <c r="D22" s="183"/>
      <c r="E22" s="183"/>
      <c r="F22" s="183"/>
    </row>
    <row r="23" spans="1:6" ht="11.25">
      <c r="A23" s="162"/>
      <c r="B23" s="162"/>
      <c r="C23" s="183"/>
      <c r="D23" s="183"/>
      <c r="E23" s="183"/>
      <c r="F23" s="183"/>
    </row>
    <row r="24" spans="1:6" ht="11.25">
      <c r="A24" s="163"/>
      <c r="B24" s="163" t="s">
        <v>55</v>
      </c>
      <c r="C24" s="184">
        <f>SUM(C20:C23)</f>
        <v>0</v>
      </c>
      <c r="D24" s="184">
        <f>SUM(D20:D23)</f>
        <v>0</v>
      </c>
      <c r="E24" s="184"/>
      <c r="F24" s="184">
        <f>SUM(F20:F23)</f>
        <v>0</v>
      </c>
    </row>
  </sheetData>
  <sheetProtection/>
  <dataValidations count="6">
    <dataValidation allowBlank="1" showInputMessage="1" showErrorMessage="1" prompt="Saldo final al 31 de diciembre de 2012." sqref="F7 F19"/>
    <dataValidation allowBlank="1" showInputMessage="1" showErrorMessage="1" prompt="Corresponde al número de la cuenta de acuerdo al Plan de Cuentas emitido por el CONAC (DOF 22/11/2010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de la Cuenta Pública presentada (mensual:  enero, febrero, marzo, etc.; trimestral: 1er, 2do, 3ro. o 4to.)." sqref="C7 C19"/>
    <dataValidation allowBlank="1" showInputMessage="1" showErrorMessage="1" prompt="Saldo final al 31 de diciembre de 2013." sqref="E7 E19"/>
    <dataValidation allowBlank="1" showInputMessage="1" showErrorMessage="1" prompt="Saldo final al 31 de diciembre de 2014." sqref="D7 D19"/>
  </dataValidations>
  <printOptions/>
  <pageMargins left="0.7" right="0.7" top="0.75" bottom="0.75" header="0.3" footer="0.3"/>
  <pageSetup horizontalDpi="600" verticalDpi="600" orientation="portrait" scale="72" r:id="rId1"/>
  <ignoredErrors>
    <ignoredError sqref="D19:F19 F7 D7:E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zoomScaleSheetLayoutView="100" zoomScalePageLayoutView="0" workbookViewId="0" topLeftCell="A1">
      <selection activeCell="A101" sqref="A101:A128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1875" style="8" customWidth="1"/>
    <col min="11" max="16384" width="11.421875" style="8" customWidth="1"/>
  </cols>
  <sheetData>
    <row r="1" spans="1:9" ht="11.25">
      <c r="A1" s="3" t="s">
        <v>46</v>
      </c>
      <c r="B1" s="3"/>
      <c r="I1" s="7"/>
    </row>
    <row r="2" spans="1:2" ht="11.25">
      <c r="A2" s="3" t="s">
        <v>253</v>
      </c>
      <c r="B2" s="3"/>
    </row>
    <row r="3" ht="11.25">
      <c r="J3" s="19"/>
    </row>
    <row r="4" ht="11.25">
      <c r="J4" s="19"/>
    </row>
    <row r="5" spans="1:9" ht="11.25" customHeight="1">
      <c r="A5" s="10" t="s">
        <v>195</v>
      </c>
      <c r="B5" s="11"/>
      <c r="E5" s="39"/>
      <c r="F5" s="39"/>
      <c r="H5" s="295"/>
      <c r="I5" s="55" t="s">
        <v>58</v>
      </c>
    </row>
    <row r="6" spans="1:9" ht="11.25">
      <c r="A6" s="40"/>
      <c r="B6" s="40"/>
      <c r="C6" s="39"/>
      <c r="D6" s="39"/>
      <c r="E6" s="39"/>
      <c r="F6" s="39"/>
      <c r="H6" s="295"/>
      <c r="I6" s="295"/>
    </row>
    <row r="7" spans="1:9" ht="15" customHeight="1">
      <c r="A7" s="15" t="s">
        <v>49</v>
      </c>
      <c r="B7" s="16" t="s">
        <v>50</v>
      </c>
      <c r="C7" s="41" t="s">
        <v>59</v>
      </c>
      <c r="D7" s="41" t="s">
        <v>60</v>
      </c>
      <c r="E7" s="41" t="s">
        <v>61</v>
      </c>
      <c r="F7" s="41" t="s">
        <v>62</v>
      </c>
      <c r="G7" s="42" t="s">
        <v>63</v>
      </c>
      <c r="H7" s="16" t="s">
        <v>64</v>
      </c>
      <c r="I7" s="16" t="s">
        <v>65</v>
      </c>
    </row>
    <row r="8" spans="1:9" ht="11.25">
      <c r="A8" s="250">
        <v>112300001</v>
      </c>
      <c r="B8" s="50" t="s">
        <v>283</v>
      </c>
      <c r="C8" s="243">
        <v>70000</v>
      </c>
      <c r="D8" s="243">
        <v>40000</v>
      </c>
      <c r="E8" s="243">
        <v>0</v>
      </c>
      <c r="F8" s="243">
        <v>0</v>
      </c>
      <c r="G8" s="243">
        <v>30000</v>
      </c>
      <c r="H8" s="150"/>
      <c r="I8" s="151"/>
    </row>
    <row r="9" spans="1:9" ht="11.25">
      <c r="A9" s="250">
        <v>112300001</v>
      </c>
      <c r="B9" s="50" t="s">
        <v>284</v>
      </c>
      <c r="C9" s="243">
        <v>759.48</v>
      </c>
      <c r="D9" s="243">
        <v>255748.26</v>
      </c>
      <c r="E9" s="243">
        <v>480</v>
      </c>
      <c r="F9" s="243">
        <v>-179363.77</v>
      </c>
      <c r="G9" s="243">
        <v>-76105.01</v>
      </c>
      <c r="H9" s="150"/>
      <c r="I9" s="151"/>
    </row>
    <row r="10" spans="1:9" ht="11.25">
      <c r="A10" s="250">
        <v>112300001</v>
      </c>
      <c r="B10" s="50" t="s">
        <v>285</v>
      </c>
      <c r="C10" s="243">
        <v>286.44</v>
      </c>
      <c r="D10" s="243">
        <v>0</v>
      </c>
      <c r="E10" s="243">
        <v>0</v>
      </c>
      <c r="F10" s="243">
        <v>0</v>
      </c>
      <c r="G10" s="243">
        <v>286.44</v>
      </c>
      <c r="H10" s="150"/>
      <c r="I10" s="151"/>
    </row>
    <row r="11" spans="1:9" ht="11.25">
      <c r="A11" s="250">
        <v>112300001</v>
      </c>
      <c r="B11" s="50" t="s">
        <v>286</v>
      </c>
      <c r="C11" s="243">
        <v>-10000</v>
      </c>
      <c r="D11" s="243">
        <v>0</v>
      </c>
      <c r="E11" s="243">
        <v>0</v>
      </c>
      <c r="F11" s="243">
        <v>0</v>
      </c>
      <c r="G11" s="243">
        <v>-10000</v>
      </c>
      <c r="H11" s="150"/>
      <c r="I11" s="151"/>
    </row>
    <row r="12" spans="1:9" ht="11.25">
      <c r="A12" s="250">
        <v>112300001</v>
      </c>
      <c r="B12" s="50" t="s">
        <v>287</v>
      </c>
      <c r="C12" s="243">
        <v>4200</v>
      </c>
      <c r="D12" s="243">
        <v>0</v>
      </c>
      <c r="E12" s="243">
        <v>0</v>
      </c>
      <c r="F12" s="243">
        <v>0</v>
      </c>
      <c r="G12" s="243">
        <v>4200</v>
      </c>
      <c r="H12" s="150"/>
      <c r="I12" s="151"/>
    </row>
    <row r="13" spans="1:9" ht="11.25">
      <c r="A13" s="250"/>
      <c r="B13" s="320" t="s">
        <v>288</v>
      </c>
      <c r="C13" s="247">
        <v>65245.92</v>
      </c>
      <c r="D13" s="247">
        <v>395839.9</v>
      </c>
      <c r="E13" s="247">
        <v>83685.88</v>
      </c>
      <c r="F13" s="247">
        <v>662624.52</v>
      </c>
      <c r="G13" s="247">
        <v>-1076904.38</v>
      </c>
      <c r="H13" s="150"/>
      <c r="I13" s="151"/>
    </row>
    <row r="14" spans="1:9" ht="11.25">
      <c r="A14" s="250">
        <v>112300003</v>
      </c>
      <c r="B14" s="50" t="s">
        <v>289</v>
      </c>
      <c r="C14" s="243">
        <v>206.68</v>
      </c>
      <c r="D14" s="243">
        <v>0</v>
      </c>
      <c r="E14" s="243">
        <v>3200</v>
      </c>
      <c r="F14" s="243">
        <v>25008.8</v>
      </c>
      <c r="G14" s="243">
        <v>-28002.12</v>
      </c>
      <c r="H14" s="150"/>
      <c r="I14" s="151"/>
    </row>
    <row r="15" spans="1:9" ht="11.25">
      <c r="A15" s="250">
        <v>112300003</v>
      </c>
      <c r="B15" s="50" t="s">
        <v>284</v>
      </c>
      <c r="C15" s="243">
        <v>36430.64</v>
      </c>
      <c r="D15" s="243">
        <v>11500</v>
      </c>
      <c r="E15" s="243">
        <v>44930.64</v>
      </c>
      <c r="F15" s="243">
        <v>-20000</v>
      </c>
      <c r="G15" s="243">
        <v>0</v>
      </c>
      <c r="H15" s="150"/>
      <c r="I15" s="151"/>
    </row>
    <row r="16" spans="1:9" ht="11.25">
      <c r="A16" s="250">
        <v>112300003</v>
      </c>
      <c r="B16" s="50" t="s">
        <v>290</v>
      </c>
      <c r="C16" s="243">
        <v>1500</v>
      </c>
      <c r="D16" s="243">
        <v>0</v>
      </c>
      <c r="E16" s="243">
        <v>0</v>
      </c>
      <c r="F16" s="243">
        <v>0</v>
      </c>
      <c r="G16" s="243">
        <v>1500</v>
      </c>
      <c r="H16" s="150"/>
      <c r="I16" s="151"/>
    </row>
    <row r="17" spans="1:9" ht="11.25" customHeight="1">
      <c r="A17" s="250">
        <v>112300003</v>
      </c>
      <c r="B17" s="50" t="s">
        <v>291</v>
      </c>
      <c r="C17" s="243">
        <v>3229.68</v>
      </c>
      <c r="D17" s="243">
        <v>0</v>
      </c>
      <c r="E17" s="243">
        <v>0</v>
      </c>
      <c r="F17" s="243">
        <v>0</v>
      </c>
      <c r="G17" s="243">
        <v>3229.68</v>
      </c>
      <c r="H17" s="150"/>
      <c r="I17" s="151"/>
    </row>
    <row r="18" spans="1:9" ht="11.25">
      <c r="A18" s="250">
        <v>112300003</v>
      </c>
      <c r="B18" s="50" t="s">
        <v>286</v>
      </c>
      <c r="C18" s="243">
        <v>189791</v>
      </c>
      <c r="D18" s="243">
        <v>84000</v>
      </c>
      <c r="E18" s="243">
        <v>129020</v>
      </c>
      <c r="F18" s="243">
        <v>-96229</v>
      </c>
      <c r="G18" s="243">
        <v>73000</v>
      </c>
      <c r="H18" s="150"/>
      <c r="I18" s="151"/>
    </row>
    <row r="19" spans="1:9" ht="15" customHeight="1">
      <c r="A19" s="250">
        <v>112300003</v>
      </c>
      <c r="B19" s="50" t="s">
        <v>292</v>
      </c>
      <c r="C19" s="243">
        <v>56161</v>
      </c>
      <c r="D19" s="243">
        <v>0</v>
      </c>
      <c r="E19" s="243">
        <v>0</v>
      </c>
      <c r="F19" s="243">
        <v>35161</v>
      </c>
      <c r="G19" s="243">
        <v>21000</v>
      </c>
      <c r="H19" s="150"/>
      <c r="I19" s="151"/>
    </row>
    <row r="20" spans="1:9" ht="11.25">
      <c r="A20" s="250"/>
      <c r="B20" s="320" t="s">
        <v>293</v>
      </c>
      <c r="C20" s="247">
        <v>287319</v>
      </c>
      <c r="D20" s="247">
        <v>397852</v>
      </c>
      <c r="E20" s="247">
        <v>1145408.64</v>
      </c>
      <c r="F20" s="247">
        <v>-701095.42</v>
      </c>
      <c r="G20" s="247">
        <v>-554846.22</v>
      </c>
      <c r="H20" s="150"/>
      <c r="I20" s="151"/>
    </row>
    <row r="21" spans="1:9" ht="11.25">
      <c r="A21" s="250">
        <v>112300011</v>
      </c>
      <c r="B21" s="50" t="s">
        <v>294</v>
      </c>
      <c r="C21" s="243">
        <v>-150</v>
      </c>
      <c r="D21" s="243">
        <v>0</v>
      </c>
      <c r="E21" s="243">
        <v>0</v>
      </c>
      <c r="F21" s="243">
        <v>0</v>
      </c>
      <c r="G21" s="243">
        <v>-150</v>
      </c>
      <c r="H21" s="150"/>
      <c r="I21" s="151"/>
    </row>
    <row r="22" spans="1:9" ht="11.25">
      <c r="A22" s="250">
        <v>112300011</v>
      </c>
      <c r="B22" s="50" t="s">
        <v>295</v>
      </c>
      <c r="C22" s="243">
        <v>1850.71</v>
      </c>
      <c r="D22" s="243">
        <v>0</v>
      </c>
      <c r="E22" s="243">
        <v>0</v>
      </c>
      <c r="F22" s="243">
        <v>0</v>
      </c>
      <c r="G22" s="243">
        <v>1850.71</v>
      </c>
      <c r="H22" s="150"/>
      <c r="I22" s="151"/>
    </row>
    <row r="23" spans="1:9" ht="11.25">
      <c r="A23" s="250">
        <v>112300011</v>
      </c>
      <c r="B23" s="50" t="s">
        <v>296</v>
      </c>
      <c r="C23" s="243">
        <v>1500</v>
      </c>
      <c r="D23" s="243">
        <v>0</v>
      </c>
      <c r="E23" s="243">
        <v>0</v>
      </c>
      <c r="F23" s="243">
        <v>0</v>
      </c>
      <c r="G23" s="243">
        <v>1500</v>
      </c>
      <c r="H23" s="150"/>
      <c r="I23" s="151"/>
    </row>
    <row r="24" spans="1:9" ht="11.25">
      <c r="A24" s="250">
        <v>112300011</v>
      </c>
      <c r="B24" s="50" t="s">
        <v>297</v>
      </c>
      <c r="C24" s="243">
        <v>1500</v>
      </c>
      <c r="D24" s="243">
        <v>0</v>
      </c>
      <c r="E24" s="243">
        <v>0</v>
      </c>
      <c r="F24" s="243">
        <v>0</v>
      </c>
      <c r="G24" s="243">
        <v>1500</v>
      </c>
      <c r="H24" s="150"/>
      <c r="I24" s="151"/>
    </row>
    <row r="25" spans="1:9" ht="11.25">
      <c r="A25" s="250">
        <v>112300011</v>
      </c>
      <c r="B25" s="50" t="s">
        <v>298</v>
      </c>
      <c r="C25" s="243">
        <v>500</v>
      </c>
      <c r="D25" s="243">
        <v>0</v>
      </c>
      <c r="E25" s="243">
        <v>0</v>
      </c>
      <c r="F25" s="243">
        <v>0</v>
      </c>
      <c r="G25" s="243">
        <v>500</v>
      </c>
      <c r="H25" s="150"/>
      <c r="I25" s="151"/>
    </row>
    <row r="26" spans="1:9" s="272" customFormat="1" ht="11.25">
      <c r="A26" s="250">
        <v>112300011</v>
      </c>
      <c r="B26" s="50" t="s">
        <v>299</v>
      </c>
      <c r="C26" s="243">
        <v>30130.56</v>
      </c>
      <c r="D26" s="243">
        <v>0</v>
      </c>
      <c r="E26" s="243">
        <v>0</v>
      </c>
      <c r="F26" s="243">
        <v>0</v>
      </c>
      <c r="G26" s="243">
        <v>30130.56</v>
      </c>
      <c r="H26" s="150"/>
      <c r="I26" s="151"/>
    </row>
    <row r="27" spans="1:9" s="272" customFormat="1" ht="11.25">
      <c r="A27" s="250">
        <v>112300011</v>
      </c>
      <c r="B27" s="50" t="s">
        <v>300</v>
      </c>
      <c r="C27" s="243">
        <v>3825.81</v>
      </c>
      <c r="D27" s="243">
        <v>0</v>
      </c>
      <c r="E27" s="243">
        <v>0</v>
      </c>
      <c r="F27" s="243">
        <v>0</v>
      </c>
      <c r="G27" s="243">
        <v>3825.81</v>
      </c>
      <c r="H27" s="150"/>
      <c r="I27" s="151"/>
    </row>
    <row r="28" spans="1:9" s="272" customFormat="1" ht="11.25">
      <c r="A28" s="250">
        <v>112300011</v>
      </c>
      <c r="B28" s="50" t="s">
        <v>301</v>
      </c>
      <c r="C28" s="243">
        <v>500</v>
      </c>
      <c r="D28" s="243">
        <v>0</v>
      </c>
      <c r="E28" s="243">
        <v>0</v>
      </c>
      <c r="F28" s="243">
        <v>0</v>
      </c>
      <c r="G28" s="243">
        <v>500</v>
      </c>
      <c r="H28" s="150"/>
      <c r="I28" s="151"/>
    </row>
    <row r="29" spans="1:9" s="272" customFormat="1" ht="11.25">
      <c r="A29" s="250">
        <v>112300011</v>
      </c>
      <c r="B29" s="50" t="s">
        <v>302</v>
      </c>
      <c r="C29" s="243">
        <v>500</v>
      </c>
      <c r="D29" s="243">
        <v>0</v>
      </c>
      <c r="E29" s="243">
        <v>0</v>
      </c>
      <c r="F29" s="243">
        <v>0</v>
      </c>
      <c r="G29" s="243">
        <v>500</v>
      </c>
      <c r="H29" s="150"/>
      <c r="I29" s="151"/>
    </row>
    <row r="30" spans="1:9" s="272" customFormat="1" ht="11.25">
      <c r="A30" s="50"/>
      <c r="B30" s="320" t="s">
        <v>303</v>
      </c>
      <c r="C30" s="247">
        <v>40157.08</v>
      </c>
      <c r="D30" s="247">
        <v>-30891.37</v>
      </c>
      <c r="E30" s="247">
        <v>-49617.19</v>
      </c>
      <c r="F30" s="247">
        <v>110608.27</v>
      </c>
      <c r="G30" s="247">
        <v>10057.37</v>
      </c>
      <c r="H30" s="150"/>
      <c r="I30" s="151"/>
    </row>
    <row r="31" spans="1:9" s="272" customFormat="1" ht="11.25">
      <c r="A31" s="187"/>
      <c r="B31" s="187" t="s">
        <v>55</v>
      </c>
      <c r="C31" s="154">
        <f>C13+C20+C30</f>
        <v>392722</v>
      </c>
      <c r="D31" s="154">
        <f>D13+D20+D30</f>
        <v>762800.53</v>
      </c>
      <c r="E31" s="154">
        <f>E13+E20+E30</f>
        <v>1179477.33</v>
      </c>
      <c r="F31" s="154">
        <f>F13+F20+F30</f>
        <v>72137.36999999998</v>
      </c>
      <c r="G31" s="154">
        <f>G13+G20+G30</f>
        <v>-1621693.2299999997</v>
      </c>
      <c r="H31" s="152"/>
      <c r="I31" s="152"/>
    </row>
    <row r="32" spans="1:9" s="272" customFormat="1" ht="11.25">
      <c r="A32" s="172"/>
      <c r="B32" s="172"/>
      <c r="C32" s="180"/>
      <c r="D32" s="180"/>
      <c r="E32" s="180"/>
      <c r="F32" s="180"/>
      <c r="G32" s="180"/>
      <c r="H32" s="172"/>
      <c r="I32" s="172"/>
    </row>
    <row r="33" spans="1:9" s="272" customFormat="1" ht="11.25">
      <c r="A33" s="10" t="s">
        <v>203</v>
      </c>
      <c r="B33" s="11"/>
      <c r="C33" s="9"/>
      <c r="D33" s="9"/>
      <c r="E33" s="39"/>
      <c r="F33" s="39"/>
      <c r="G33" s="9"/>
      <c r="H33" s="295"/>
      <c r="I33" s="55" t="s">
        <v>58</v>
      </c>
    </row>
    <row r="34" spans="1:9" s="272" customFormat="1" ht="11.25">
      <c r="A34" s="40"/>
      <c r="B34" s="40"/>
      <c r="C34" s="39"/>
      <c r="D34" s="39"/>
      <c r="E34" s="39"/>
      <c r="F34" s="39"/>
      <c r="G34" s="9"/>
      <c r="H34" s="295"/>
      <c r="I34" s="295"/>
    </row>
    <row r="35" spans="1:9" s="272" customFormat="1" ht="11.25">
      <c r="A35" s="15" t="s">
        <v>49</v>
      </c>
      <c r="B35" s="16" t="s">
        <v>50</v>
      </c>
      <c r="C35" s="41" t="s">
        <v>59</v>
      </c>
      <c r="D35" s="41" t="s">
        <v>60</v>
      </c>
      <c r="E35" s="41" t="s">
        <v>61</v>
      </c>
      <c r="F35" s="41" t="s">
        <v>62</v>
      </c>
      <c r="G35" s="42" t="s">
        <v>63</v>
      </c>
      <c r="H35" s="16" t="s">
        <v>64</v>
      </c>
      <c r="I35" s="16" t="s">
        <v>65</v>
      </c>
    </row>
    <row r="36" spans="1:9" s="272" customFormat="1" ht="11.25">
      <c r="A36" s="250">
        <v>112500001</v>
      </c>
      <c r="B36" s="50" t="s">
        <v>304</v>
      </c>
      <c r="C36" s="243">
        <v>0</v>
      </c>
      <c r="D36" s="243">
        <v>0</v>
      </c>
      <c r="E36" s="243">
        <v>0</v>
      </c>
      <c r="F36" s="243">
        <v>1500</v>
      </c>
      <c r="G36" s="243">
        <v>-1500</v>
      </c>
      <c r="H36" s="150"/>
      <c r="I36" s="150"/>
    </row>
    <row r="37" spans="1:9" s="272" customFormat="1" ht="11.25">
      <c r="A37" s="250">
        <v>112500001</v>
      </c>
      <c r="B37" s="50" t="s">
        <v>305</v>
      </c>
      <c r="C37" s="243">
        <v>10000</v>
      </c>
      <c r="D37" s="243">
        <v>0</v>
      </c>
      <c r="E37" s="243">
        <v>0</v>
      </c>
      <c r="F37" s="243">
        <v>0</v>
      </c>
      <c r="G37" s="243">
        <v>10000</v>
      </c>
      <c r="H37" s="150"/>
      <c r="I37" s="150"/>
    </row>
    <row r="38" spans="1:9" s="272" customFormat="1" ht="11.25">
      <c r="A38" s="250">
        <v>112500001</v>
      </c>
      <c r="B38" s="50" t="s">
        <v>306</v>
      </c>
      <c r="C38" s="243">
        <v>0</v>
      </c>
      <c r="D38" s="243">
        <v>10000</v>
      </c>
      <c r="E38" s="243">
        <v>0</v>
      </c>
      <c r="F38" s="243">
        <v>-10000</v>
      </c>
      <c r="G38" s="243">
        <v>0</v>
      </c>
      <c r="H38" s="150"/>
      <c r="I38" s="150"/>
    </row>
    <row r="39" spans="1:9" s="272" customFormat="1" ht="11.25">
      <c r="A39" s="250">
        <v>112500001</v>
      </c>
      <c r="B39" s="50" t="s">
        <v>307</v>
      </c>
      <c r="C39" s="243">
        <v>0</v>
      </c>
      <c r="D39" s="243">
        <v>0</v>
      </c>
      <c r="E39" s="243">
        <v>0</v>
      </c>
      <c r="F39" s="243">
        <v>0</v>
      </c>
      <c r="G39" s="243">
        <v>0</v>
      </c>
      <c r="H39" s="150"/>
      <c r="I39" s="150"/>
    </row>
    <row r="40" spans="1:9" s="272" customFormat="1" ht="11.25">
      <c r="A40" s="250">
        <v>112500001</v>
      </c>
      <c r="B40" s="50" t="s">
        <v>308</v>
      </c>
      <c r="C40" s="243">
        <v>2000</v>
      </c>
      <c r="D40" s="243">
        <v>810.82</v>
      </c>
      <c r="E40" s="243">
        <v>-57</v>
      </c>
      <c r="F40" s="243">
        <v>0</v>
      </c>
      <c r="G40" s="243">
        <v>1246.18</v>
      </c>
      <c r="H40" s="150"/>
      <c r="I40" s="150"/>
    </row>
    <row r="41" spans="1:9" s="272" customFormat="1" ht="11.25">
      <c r="A41" s="250">
        <v>112500001</v>
      </c>
      <c r="B41" s="50" t="s">
        <v>309</v>
      </c>
      <c r="C41" s="243">
        <v>1276</v>
      </c>
      <c r="D41" s="243">
        <v>1000</v>
      </c>
      <c r="E41" s="243">
        <v>-500</v>
      </c>
      <c r="F41" s="243">
        <v>0</v>
      </c>
      <c r="G41" s="243">
        <v>776</v>
      </c>
      <c r="H41" s="150"/>
      <c r="I41" s="150"/>
    </row>
    <row r="42" spans="1:11" s="272" customFormat="1" ht="11.25">
      <c r="A42" s="250">
        <v>112500001</v>
      </c>
      <c r="B42" s="50" t="s">
        <v>310</v>
      </c>
      <c r="C42" s="243">
        <v>4000</v>
      </c>
      <c r="D42" s="243">
        <v>500</v>
      </c>
      <c r="E42" s="243">
        <v>0</v>
      </c>
      <c r="F42" s="243">
        <v>0</v>
      </c>
      <c r="G42" s="243">
        <v>3500</v>
      </c>
      <c r="H42" s="150"/>
      <c r="I42" s="150"/>
      <c r="K42" s="9"/>
    </row>
    <row r="43" spans="1:11" s="272" customFormat="1" ht="11.25">
      <c r="A43" s="250">
        <v>112500001</v>
      </c>
      <c r="B43" s="50" t="s">
        <v>311</v>
      </c>
      <c r="C43" s="243">
        <v>0</v>
      </c>
      <c r="D43" s="243">
        <v>0</v>
      </c>
      <c r="E43" s="243">
        <v>0</v>
      </c>
      <c r="F43" s="243">
        <v>10000</v>
      </c>
      <c r="G43" s="243">
        <v>-10000</v>
      </c>
      <c r="H43" s="150"/>
      <c r="I43" s="150"/>
      <c r="K43" s="9"/>
    </row>
    <row r="44" spans="1:11" s="272" customFormat="1" ht="11.25">
      <c r="A44" s="250">
        <v>112500001</v>
      </c>
      <c r="B44" s="50" t="s">
        <v>312</v>
      </c>
      <c r="C44" s="243">
        <v>2000</v>
      </c>
      <c r="D44" s="243">
        <v>500</v>
      </c>
      <c r="E44" s="243">
        <v>-1500</v>
      </c>
      <c r="F44" s="243">
        <v>0</v>
      </c>
      <c r="G44" s="243">
        <v>3000</v>
      </c>
      <c r="H44" s="150"/>
      <c r="I44" s="150"/>
      <c r="K44" s="9"/>
    </row>
    <row r="45" spans="1:9" s="272" customFormat="1" ht="11.25">
      <c r="A45" s="250">
        <v>112500001</v>
      </c>
      <c r="B45" s="50" t="s">
        <v>313</v>
      </c>
      <c r="C45" s="243">
        <v>10000</v>
      </c>
      <c r="D45" s="243">
        <v>0</v>
      </c>
      <c r="E45" s="243">
        <v>0</v>
      </c>
      <c r="F45" s="243">
        <v>0</v>
      </c>
      <c r="G45" s="243">
        <v>10000</v>
      </c>
      <c r="H45" s="150"/>
      <c r="I45" s="150"/>
    </row>
    <row r="46" spans="1:9" s="272" customFormat="1" ht="11.25">
      <c r="A46" s="250">
        <v>112500001</v>
      </c>
      <c r="B46" s="50" t="s">
        <v>314</v>
      </c>
      <c r="C46" s="243">
        <v>7000</v>
      </c>
      <c r="D46" s="243">
        <v>0</v>
      </c>
      <c r="E46" s="243">
        <v>0</v>
      </c>
      <c r="F46" s="243">
        <v>0</v>
      </c>
      <c r="G46" s="243">
        <v>7000</v>
      </c>
      <c r="H46" s="150"/>
      <c r="I46" s="150"/>
    </row>
    <row r="47" spans="1:9" s="272" customFormat="1" ht="11.25">
      <c r="A47" s="250">
        <v>112500001</v>
      </c>
      <c r="B47" s="50" t="s">
        <v>315</v>
      </c>
      <c r="C47" s="243">
        <v>0</v>
      </c>
      <c r="D47" s="243">
        <v>1499.8</v>
      </c>
      <c r="E47" s="243">
        <v>0</v>
      </c>
      <c r="F47" s="243">
        <v>0</v>
      </c>
      <c r="G47" s="243">
        <v>-1499.8</v>
      </c>
      <c r="H47" s="150"/>
      <c r="I47" s="150"/>
    </row>
    <row r="48" spans="1:9" s="272" customFormat="1" ht="11.25">
      <c r="A48" s="250">
        <v>112500001</v>
      </c>
      <c r="B48" s="50" t="s">
        <v>316</v>
      </c>
      <c r="C48" s="243">
        <v>1500</v>
      </c>
      <c r="D48" s="243">
        <v>0</v>
      </c>
      <c r="E48" s="243">
        <v>0</v>
      </c>
      <c r="F48" s="243">
        <v>0</v>
      </c>
      <c r="G48" s="243">
        <v>1500</v>
      </c>
      <c r="H48" s="150"/>
      <c r="I48" s="150"/>
    </row>
    <row r="49" spans="1:9" s="272" customFormat="1" ht="11.25">
      <c r="A49" s="250">
        <v>112500001</v>
      </c>
      <c r="B49" s="50" t="s">
        <v>317</v>
      </c>
      <c r="C49" s="243">
        <v>1000</v>
      </c>
      <c r="D49" s="243">
        <v>0</v>
      </c>
      <c r="E49" s="243">
        <v>0</v>
      </c>
      <c r="F49" s="243">
        <v>0</v>
      </c>
      <c r="G49" s="243">
        <v>1000</v>
      </c>
      <c r="H49" s="150"/>
      <c r="I49" s="150"/>
    </row>
    <row r="50" spans="1:9" s="272" customFormat="1" ht="11.25">
      <c r="A50" s="186"/>
      <c r="B50" s="186" t="s">
        <v>55</v>
      </c>
      <c r="C50" s="152">
        <f>SUM(C36:C49)</f>
        <v>38776</v>
      </c>
      <c r="D50" s="152">
        <f>SUM(D36:D49)</f>
        <v>14310.619999999999</v>
      </c>
      <c r="E50" s="152">
        <f>SUM(E36:E49)</f>
        <v>-2057</v>
      </c>
      <c r="F50" s="152">
        <f>SUM(F36:F49)</f>
        <v>1500</v>
      </c>
      <c r="G50" s="152">
        <f>SUM(G36:G49)</f>
        <v>25022.38</v>
      </c>
      <c r="H50" s="152"/>
      <c r="I50" s="152"/>
    </row>
    <row r="51" spans="1:9" s="272" customFormat="1" ht="11.25">
      <c r="A51" s="295"/>
      <c r="B51" s="295"/>
      <c r="C51" s="9"/>
      <c r="D51" s="9"/>
      <c r="E51" s="9"/>
      <c r="F51" s="9"/>
      <c r="G51" s="9"/>
      <c r="H51" s="295"/>
      <c r="I51" s="295"/>
    </row>
    <row r="52" spans="1:9" s="272" customFormat="1" ht="11.25">
      <c r="A52" s="10" t="s">
        <v>318</v>
      </c>
      <c r="B52" s="11"/>
      <c r="C52" s="9"/>
      <c r="D52" s="9"/>
      <c r="E52" s="39"/>
      <c r="F52" s="39"/>
      <c r="G52" s="9"/>
      <c r="H52" s="295"/>
      <c r="I52" s="321" t="s">
        <v>58</v>
      </c>
    </row>
    <row r="53" spans="1:9" s="272" customFormat="1" ht="11.25">
      <c r="A53" s="40"/>
      <c r="B53" s="40"/>
      <c r="C53" s="39"/>
      <c r="D53" s="39"/>
      <c r="E53" s="39"/>
      <c r="F53" s="39"/>
      <c r="G53" s="9"/>
      <c r="H53" s="295"/>
      <c r="I53" s="295"/>
    </row>
    <row r="54" spans="1:9" s="272" customFormat="1" ht="11.25">
      <c r="A54" s="322" t="s">
        <v>49</v>
      </c>
      <c r="B54" s="234" t="s">
        <v>50</v>
      </c>
      <c r="C54" s="323" t="s">
        <v>59</v>
      </c>
      <c r="D54" s="323" t="s">
        <v>60</v>
      </c>
      <c r="E54" s="323" t="s">
        <v>61</v>
      </c>
      <c r="F54" s="323" t="s">
        <v>62</v>
      </c>
      <c r="G54" s="324" t="s">
        <v>63</v>
      </c>
      <c r="H54" s="234" t="s">
        <v>64</v>
      </c>
      <c r="I54" s="234" t="s">
        <v>65</v>
      </c>
    </row>
    <row r="55" spans="1:9" s="272" customFormat="1" ht="11.25">
      <c r="A55" s="332" t="s">
        <v>319</v>
      </c>
      <c r="B55" s="325" t="s">
        <v>320</v>
      </c>
      <c r="C55" s="326">
        <v>168600</v>
      </c>
      <c r="D55" s="326">
        <v>0</v>
      </c>
      <c r="E55" s="326">
        <v>0</v>
      </c>
      <c r="F55" s="326">
        <v>120420</v>
      </c>
      <c r="G55" s="326">
        <v>48180</v>
      </c>
      <c r="H55" s="327"/>
      <c r="I55" s="328"/>
    </row>
    <row r="56" spans="1:9" s="272" customFormat="1" ht="11.25">
      <c r="A56" s="332" t="s">
        <v>319</v>
      </c>
      <c r="B56" s="325" t="s">
        <v>321</v>
      </c>
      <c r="C56" s="326">
        <v>26559</v>
      </c>
      <c r="D56" s="326">
        <v>0</v>
      </c>
      <c r="E56" s="326">
        <v>0</v>
      </c>
      <c r="F56" s="326">
        <v>0</v>
      </c>
      <c r="G56" s="326">
        <v>26559</v>
      </c>
      <c r="H56" s="327"/>
      <c r="I56" s="328"/>
    </row>
    <row r="57" spans="1:9" s="272" customFormat="1" ht="11.25">
      <c r="A57" s="332" t="s">
        <v>319</v>
      </c>
      <c r="B57" s="325" t="s">
        <v>322</v>
      </c>
      <c r="C57" s="326">
        <v>1079779.42</v>
      </c>
      <c r="D57" s="326">
        <v>0</v>
      </c>
      <c r="E57" s="326">
        <v>627841.97</v>
      </c>
      <c r="F57" s="326">
        <v>-105841.97</v>
      </c>
      <c r="G57" s="326">
        <v>557779.42</v>
      </c>
      <c r="H57" s="327"/>
      <c r="I57" s="328"/>
    </row>
    <row r="58" spans="1:9" s="272" customFormat="1" ht="11.25">
      <c r="A58" s="332" t="s">
        <v>319</v>
      </c>
      <c r="B58" s="325" t="s">
        <v>323</v>
      </c>
      <c r="C58" s="326">
        <v>136429.79</v>
      </c>
      <c r="D58" s="326">
        <v>0</v>
      </c>
      <c r="E58" s="326">
        <v>0</v>
      </c>
      <c r="F58" s="326">
        <v>0</v>
      </c>
      <c r="G58" s="326">
        <v>136429.79</v>
      </c>
      <c r="H58" s="327"/>
      <c r="I58" s="328"/>
    </row>
    <row r="59" spans="1:9" s="272" customFormat="1" ht="11.25">
      <c r="A59" s="332" t="s">
        <v>319</v>
      </c>
      <c r="B59" s="325" t="s">
        <v>324</v>
      </c>
      <c r="C59" s="326">
        <v>245163.74</v>
      </c>
      <c r="D59" s="326">
        <v>0</v>
      </c>
      <c r="E59" s="326">
        <v>0</v>
      </c>
      <c r="F59" s="326">
        <v>554857.28</v>
      </c>
      <c r="G59" s="326">
        <v>-309693.54</v>
      </c>
      <c r="H59" s="327"/>
      <c r="I59" s="328"/>
    </row>
    <row r="60" spans="1:11" s="272" customFormat="1" ht="11.25">
      <c r="A60" s="332" t="s">
        <v>319</v>
      </c>
      <c r="B60" s="325" t="s">
        <v>325</v>
      </c>
      <c r="C60" s="326">
        <v>1150499.48</v>
      </c>
      <c r="D60" s="326">
        <v>875383.77</v>
      </c>
      <c r="E60" s="326">
        <v>0</v>
      </c>
      <c r="F60" s="326">
        <v>0</v>
      </c>
      <c r="G60" s="326">
        <v>275115.71</v>
      </c>
      <c r="H60" s="327"/>
      <c r="I60" s="328"/>
      <c r="K60" s="9"/>
    </row>
    <row r="61" spans="1:11" s="272" customFormat="1" ht="11.25">
      <c r="A61" s="332" t="s">
        <v>319</v>
      </c>
      <c r="B61" s="325" t="s">
        <v>320</v>
      </c>
      <c r="C61" s="326">
        <v>182821.81</v>
      </c>
      <c r="D61" s="326">
        <v>0</v>
      </c>
      <c r="E61" s="326">
        <v>0</v>
      </c>
      <c r="F61" s="326">
        <v>182821.81</v>
      </c>
      <c r="G61" s="326">
        <v>0</v>
      </c>
      <c r="H61" s="327"/>
      <c r="I61" s="328"/>
      <c r="K61" s="9"/>
    </row>
    <row r="62" spans="1:9" s="272" customFormat="1" ht="11.25">
      <c r="A62" s="332" t="s">
        <v>319</v>
      </c>
      <c r="B62" s="325" t="s">
        <v>326</v>
      </c>
      <c r="C62" s="326">
        <v>11155.04</v>
      </c>
      <c r="D62" s="326">
        <v>0</v>
      </c>
      <c r="E62" s="326">
        <v>0</v>
      </c>
      <c r="F62" s="326">
        <v>0</v>
      </c>
      <c r="G62" s="326">
        <v>11155.04</v>
      </c>
      <c r="H62" s="327"/>
      <c r="I62" s="328"/>
    </row>
    <row r="63" spans="1:9" s="272" customFormat="1" ht="11.25">
      <c r="A63" s="332" t="s">
        <v>319</v>
      </c>
      <c r="B63" s="325" t="s">
        <v>327</v>
      </c>
      <c r="C63" s="326">
        <v>-8.7</v>
      </c>
      <c r="D63" s="326">
        <v>0</v>
      </c>
      <c r="E63" s="326">
        <v>0</v>
      </c>
      <c r="F63" s="326">
        <v>275845</v>
      </c>
      <c r="G63" s="326">
        <v>-275853.7</v>
      </c>
      <c r="H63" s="327"/>
      <c r="I63" s="328"/>
    </row>
    <row r="64" spans="1:9" s="272" customFormat="1" ht="11.25">
      <c r="A64" s="332" t="s">
        <v>319</v>
      </c>
      <c r="B64" s="325" t="s">
        <v>328</v>
      </c>
      <c r="C64" s="326">
        <v>1578316.03</v>
      </c>
      <c r="D64" s="326">
        <v>0</v>
      </c>
      <c r="E64" s="326">
        <v>0</v>
      </c>
      <c r="F64" s="326">
        <v>0</v>
      </c>
      <c r="G64" s="326">
        <v>1578316.03</v>
      </c>
      <c r="H64" s="327"/>
      <c r="I64" s="328"/>
    </row>
    <row r="65" spans="1:9" s="272" customFormat="1" ht="11.25">
      <c r="A65" s="332" t="s">
        <v>319</v>
      </c>
      <c r="B65" s="325" t="s">
        <v>329</v>
      </c>
      <c r="C65" s="326">
        <v>397.88</v>
      </c>
      <c r="D65" s="326">
        <v>0</v>
      </c>
      <c r="E65" s="326">
        <v>0</v>
      </c>
      <c r="F65" s="326">
        <v>0</v>
      </c>
      <c r="G65" s="326">
        <v>397.88</v>
      </c>
      <c r="H65" s="327"/>
      <c r="I65" s="328"/>
    </row>
    <row r="66" spans="1:9" s="272" customFormat="1" ht="11.25">
      <c r="A66" s="332" t="s">
        <v>319</v>
      </c>
      <c r="B66" s="325" t="s">
        <v>330</v>
      </c>
      <c r="C66" s="326">
        <v>400</v>
      </c>
      <c r="D66" s="326">
        <v>0</v>
      </c>
      <c r="E66" s="326">
        <v>0</v>
      </c>
      <c r="F66" s="326">
        <v>0</v>
      </c>
      <c r="G66" s="326">
        <v>400</v>
      </c>
      <c r="H66" s="327"/>
      <c r="I66" s="328"/>
    </row>
    <row r="67" spans="1:9" s="272" customFormat="1" ht="11.25">
      <c r="A67" s="332" t="s">
        <v>319</v>
      </c>
      <c r="B67" s="325" t="s">
        <v>331</v>
      </c>
      <c r="C67" s="326">
        <v>2282.89</v>
      </c>
      <c r="D67" s="326">
        <v>0</v>
      </c>
      <c r="E67" s="326">
        <v>0</v>
      </c>
      <c r="F67" s="326">
        <v>0</v>
      </c>
      <c r="G67" s="326">
        <v>2282.89</v>
      </c>
      <c r="H67" s="327"/>
      <c r="I67" s="328"/>
    </row>
    <row r="68" spans="1:9" s="272" customFormat="1" ht="11.25">
      <c r="A68" s="332" t="s">
        <v>319</v>
      </c>
      <c r="B68" s="325" t="s">
        <v>332</v>
      </c>
      <c r="C68" s="326">
        <v>2282.89</v>
      </c>
      <c r="D68" s="326">
        <v>0</v>
      </c>
      <c r="E68" s="326">
        <v>0</v>
      </c>
      <c r="F68" s="326">
        <v>0</v>
      </c>
      <c r="G68" s="326">
        <v>2282.89</v>
      </c>
      <c r="H68" s="327"/>
      <c r="I68" s="328"/>
    </row>
    <row r="69" spans="1:9" s="272" customFormat="1" ht="11.25">
      <c r="A69" s="332" t="s">
        <v>319</v>
      </c>
      <c r="B69" s="325" t="s">
        <v>333</v>
      </c>
      <c r="C69" s="326">
        <v>2336292.11</v>
      </c>
      <c r="D69" s="326">
        <v>0</v>
      </c>
      <c r="E69" s="326">
        <v>0</v>
      </c>
      <c r="F69" s="326">
        <v>0</v>
      </c>
      <c r="G69" s="326">
        <v>2336292.11</v>
      </c>
      <c r="H69" s="327"/>
      <c r="I69" s="328"/>
    </row>
    <row r="70" spans="1:9" s="272" customFormat="1" ht="11.25">
      <c r="A70" s="332" t="s">
        <v>319</v>
      </c>
      <c r="B70" s="325" t="s">
        <v>334</v>
      </c>
      <c r="C70" s="326">
        <v>476.6</v>
      </c>
      <c r="D70" s="326">
        <v>0</v>
      </c>
      <c r="E70" s="326">
        <v>0</v>
      </c>
      <c r="F70" s="326">
        <v>476.6</v>
      </c>
      <c r="G70" s="326">
        <v>0</v>
      </c>
      <c r="H70" s="327"/>
      <c r="I70" s="328"/>
    </row>
    <row r="71" spans="1:9" s="272" customFormat="1" ht="11.25">
      <c r="A71" s="332" t="s">
        <v>319</v>
      </c>
      <c r="B71" s="325" t="s">
        <v>335</v>
      </c>
      <c r="C71" s="326">
        <v>1500</v>
      </c>
      <c r="D71" s="326">
        <v>0</v>
      </c>
      <c r="E71" s="326">
        <v>0</v>
      </c>
      <c r="F71" s="326">
        <v>1500</v>
      </c>
      <c r="G71" s="326">
        <v>0</v>
      </c>
      <c r="H71" s="327"/>
      <c r="I71" s="328"/>
    </row>
    <row r="72" spans="1:9" s="272" customFormat="1" ht="11.25">
      <c r="A72" s="332" t="s">
        <v>319</v>
      </c>
      <c r="B72" s="325" t="s">
        <v>336</v>
      </c>
      <c r="C72" s="326">
        <v>294507.75</v>
      </c>
      <c r="D72" s="326">
        <v>91458</v>
      </c>
      <c r="E72" s="326">
        <v>-91458</v>
      </c>
      <c r="F72" s="326">
        <v>0</v>
      </c>
      <c r="G72" s="326">
        <v>294507.75</v>
      </c>
      <c r="H72" s="327"/>
      <c r="I72" s="328"/>
    </row>
    <row r="73" spans="1:9" s="272" customFormat="1" ht="11.25">
      <c r="A73" s="332" t="s">
        <v>319</v>
      </c>
      <c r="B73" s="325" t="s">
        <v>337</v>
      </c>
      <c r="C73" s="326">
        <v>85673.54</v>
      </c>
      <c r="D73" s="326">
        <v>284372.44</v>
      </c>
      <c r="E73" s="326">
        <v>85673.54</v>
      </c>
      <c r="F73" s="326">
        <v>-284372.44</v>
      </c>
      <c r="G73" s="326">
        <v>0</v>
      </c>
      <c r="H73" s="327"/>
      <c r="I73" s="328"/>
    </row>
    <row r="74" spans="1:9" s="272" customFormat="1" ht="11.25">
      <c r="A74" s="332" t="s">
        <v>319</v>
      </c>
      <c r="B74" s="325" t="s">
        <v>338</v>
      </c>
      <c r="C74" s="326">
        <v>220400</v>
      </c>
      <c r="D74" s="326">
        <v>0</v>
      </c>
      <c r="E74" s="326">
        <v>11600</v>
      </c>
      <c r="F74" s="326">
        <v>208800</v>
      </c>
      <c r="G74" s="326">
        <v>0</v>
      </c>
      <c r="H74" s="327"/>
      <c r="I74" s="328"/>
    </row>
    <row r="75" spans="1:9" s="272" customFormat="1" ht="11.25">
      <c r="A75" s="163"/>
      <c r="B75" s="163" t="s">
        <v>55</v>
      </c>
      <c r="C75" s="184">
        <f>SUM(C55:C74)</f>
        <v>7523529.269999999</v>
      </c>
      <c r="D75" s="184">
        <f>SUM(D55:D74)</f>
        <v>1251214.21</v>
      </c>
      <c r="E75" s="184">
        <f>SUM(E55:E74)</f>
        <v>633657.51</v>
      </c>
      <c r="F75" s="184">
        <f>SUM(F55:F74)</f>
        <v>954506.28</v>
      </c>
      <c r="G75" s="184">
        <f>SUM(G55:G74)</f>
        <v>4684151.27</v>
      </c>
      <c r="H75" s="184"/>
      <c r="I75" s="184"/>
    </row>
    <row r="76" spans="1:9" s="272" customFormat="1" ht="11.25">
      <c r="A76" s="295"/>
      <c r="B76" s="295"/>
      <c r="C76" s="9"/>
      <c r="D76" s="9"/>
      <c r="E76" s="9"/>
      <c r="F76" s="9"/>
      <c r="G76" s="9"/>
      <c r="H76" s="295"/>
      <c r="I76" s="295"/>
    </row>
    <row r="77" spans="1:9" s="272" customFormat="1" ht="11.25">
      <c r="A77" s="10" t="s">
        <v>269</v>
      </c>
      <c r="B77" s="11"/>
      <c r="C77" s="11"/>
      <c r="D77" s="9"/>
      <c r="E77" s="39"/>
      <c r="F77" s="39"/>
      <c r="G77" s="9"/>
      <c r="H77" s="295"/>
      <c r="I77" s="55" t="s">
        <v>58</v>
      </c>
    </row>
    <row r="78" spans="1:9" s="272" customFormat="1" ht="11.25">
      <c r="A78" s="40"/>
      <c r="B78" s="40"/>
      <c r="C78" s="39"/>
      <c r="D78" s="39"/>
      <c r="E78" s="39"/>
      <c r="F78" s="39"/>
      <c r="G78" s="9"/>
      <c r="H78" s="295"/>
      <c r="I78" s="295"/>
    </row>
    <row r="79" spans="1:9" s="272" customFormat="1" ht="11.25">
      <c r="A79" s="15" t="s">
        <v>49</v>
      </c>
      <c r="B79" s="16" t="s">
        <v>50</v>
      </c>
      <c r="C79" s="41" t="s">
        <v>59</v>
      </c>
      <c r="D79" s="41" t="s">
        <v>60</v>
      </c>
      <c r="E79" s="41" t="s">
        <v>61</v>
      </c>
      <c r="F79" s="41" t="s">
        <v>62</v>
      </c>
      <c r="G79" s="42" t="s">
        <v>63</v>
      </c>
      <c r="H79" s="16" t="s">
        <v>64</v>
      </c>
      <c r="I79" s="16" t="s">
        <v>65</v>
      </c>
    </row>
    <row r="80" spans="1:9" s="272" customFormat="1" ht="11.25">
      <c r="A80" s="173"/>
      <c r="B80" s="173"/>
      <c r="C80" s="147"/>
      <c r="D80" s="148"/>
      <c r="E80" s="148"/>
      <c r="F80" s="148"/>
      <c r="G80" s="148"/>
      <c r="H80" s="150"/>
      <c r="I80" s="150"/>
    </row>
    <row r="81" spans="1:9" s="272" customFormat="1" ht="11.25">
      <c r="A81" s="173"/>
      <c r="B81" s="173"/>
      <c r="C81" s="147"/>
      <c r="D81" s="148"/>
      <c r="E81" s="148"/>
      <c r="F81" s="148"/>
      <c r="G81" s="148"/>
      <c r="H81" s="150"/>
      <c r="I81" s="150"/>
    </row>
    <row r="82" spans="1:9" s="272" customFormat="1" ht="11.25">
      <c r="A82" s="186"/>
      <c r="B82" s="186" t="s">
        <v>55</v>
      </c>
      <c r="C82" s="152">
        <f>SUM(C80:C81)</f>
        <v>0</v>
      </c>
      <c r="D82" s="152">
        <f>SUM(D80:D81)</f>
        <v>0</v>
      </c>
      <c r="E82" s="152">
        <f>SUM(E80:E81)</f>
        <v>0</v>
      </c>
      <c r="F82" s="152">
        <f>SUM(F80:F81)</f>
        <v>0</v>
      </c>
      <c r="G82" s="152">
        <f>SUM(G80:G81)</f>
        <v>0</v>
      </c>
      <c r="H82" s="152"/>
      <c r="I82" s="152"/>
    </row>
    <row r="83" spans="1:9" s="272" customFormat="1" ht="11.25">
      <c r="A83" s="295"/>
      <c r="B83" s="295"/>
      <c r="C83" s="9"/>
      <c r="D83" s="9"/>
      <c r="E83" s="9"/>
      <c r="F83" s="9"/>
      <c r="G83" s="9"/>
      <c r="H83" s="295"/>
      <c r="I83" s="295"/>
    </row>
    <row r="84" spans="1:9" s="272" customFormat="1" ht="11.25">
      <c r="A84" s="10" t="s">
        <v>270</v>
      </c>
      <c r="B84" s="11"/>
      <c r="C84" s="11"/>
      <c r="D84" s="9"/>
      <c r="E84" s="39"/>
      <c r="F84" s="39"/>
      <c r="G84" s="9"/>
      <c r="H84" s="295"/>
      <c r="I84" s="55" t="s">
        <v>58</v>
      </c>
    </row>
    <row r="85" spans="1:9" s="272" customFormat="1" ht="11.25">
      <c r="A85" s="40"/>
      <c r="B85" s="40"/>
      <c r="C85" s="39"/>
      <c r="D85" s="39"/>
      <c r="E85" s="39"/>
      <c r="F85" s="39"/>
      <c r="G85" s="9"/>
      <c r="H85" s="295"/>
      <c r="I85" s="295"/>
    </row>
    <row r="86" spans="1:9" s="272" customFormat="1" ht="11.25">
      <c r="A86" s="15" t="s">
        <v>49</v>
      </c>
      <c r="B86" s="16" t="s">
        <v>50</v>
      </c>
      <c r="C86" s="41" t="s">
        <v>59</v>
      </c>
      <c r="D86" s="41" t="s">
        <v>60</v>
      </c>
      <c r="E86" s="41" t="s">
        <v>61</v>
      </c>
      <c r="F86" s="41" t="s">
        <v>62</v>
      </c>
      <c r="G86" s="42" t="s">
        <v>63</v>
      </c>
      <c r="H86" s="16" t="s">
        <v>64</v>
      </c>
      <c r="I86" s="16" t="s">
        <v>65</v>
      </c>
    </row>
    <row r="87" spans="1:9" s="272" customFormat="1" ht="11.25">
      <c r="A87" s="173"/>
      <c r="B87" s="173"/>
      <c r="C87" s="147"/>
      <c r="D87" s="148"/>
      <c r="E87" s="148"/>
      <c r="F87" s="148"/>
      <c r="G87" s="148"/>
      <c r="H87" s="150"/>
      <c r="I87" s="150"/>
    </row>
    <row r="88" spans="1:9" s="272" customFormat="1" ht="11.25">
      <c r="A88" s="173"/>
      <c r="B88" s="173"/>
      <c r="C88" s="147"/>
      <c r="D88" s="148"/>
      <c r="E88" s="148"/>
      <c r="F88" s="148"/>
      <c r="G88" s="148"/>
      <c r="H88" s="150"/>
      <c r="I88" s="150"/>
    </row>
    <row r="89" spans="1:9" s="272" customFormat="1" ht="11.25">
      <c r="A89" s="186"/>
      <c r="B89" s="186" t="s">
        <v>55</v>
      </c>
      <c r="C89" s="152">
        <f>SUM(C87:C88)</f>
        <v>0</v>
      </c>
      <c r="D89" s="152">
        <f>SUM(D87:D88)</f>
        <v>0</v>
      </c>
      <c r="E89" s="152">
        <f>SUM(E87:E88)</f>
        <v>0</v>
      </c>
      <c r="F89" s="152">
        <f>SUM(F87:F88)</f>
        <v>0</v>
      </c>
      <c r="G89" s="152">
        <f>SUM(G87:G88)</f>
        <v>0</v>
      </c>
      <c r="H89" s="152"/>
      <c r="I89" s="152"/>
    </row>
    <row r="90" spans="1:9" s="272" customFormat="1" ht="11.25">
      <c r="A90" s="295"/>
      <c r="B90" s="295"/>
      <c r="C90" s="9"/>
      <c r="D90" s="9"/>
      <c r="E90" s="9"/>
      <c r="F90" s="9"/>
      <c r="G90" s="9"/>
      <c r="H90" s="295"/>
      <c r="I90" s="295"/>
    </row>
    <row r="91" spans="1:9" s="272" customFormat="1" ht="11.25">
      <c r="A91" s="10" t="s">
        <v>271</v>
      </c>
      <c r="B91" s="11"/>
      <c r="C91" s="9"/>
      <c r="D91" s="9"/>
      <c r="E91" s="39"/>
      <c r="F91" s="39"/>
      <c r="G91" s="9"/>
      <c r="H91" s="295"/>
      <c r="I91" s="55" t="s">
        <v>58</v>
      </c>
    </row>
    <row r="92" spans="1:9" s="272" customFormat="1" ht="11.25">
      <c r="A92" s="40"/>
      <c r="B92" s="40"/>
      <c r="C92" s="39"/>
      <c r="D92" s="39"/>
      <c r="E92" s="39"/>
      <c r="F92" s="39"/>
      <c r="G92" s="9"/>
      <c r="H92" s="295"/>
      <c r="I92" s="329"/>
    </row>
    <row r="93" spans="1:9" s="272" customFormat="1" ht="11.25">
      <c r="A93" s="15" t="s">
        <v>49</v>
      </c>
      <c r="B93" s="16" t="s">
        <v>50</v>
      </c>
      <c r="C93" s="41" t="s">
        <v>59</v>
      </c>
      <c r="D93" s="41" t="s">
        <v>60</v>
      </c>
      <c r="E93" s="41" t="s">
        <v>61</v>
      </c>
      <c r="F93" s="41" t="s">
        <v>62</v>
      </c>
      <c r="G93" s="42" t="s">
        <v>63</v>
      </c>
      <c r="H93" s="16" t="s">
        <v>64</v>
      </c>
      <c r="I93" s="16" t="s">
        <v>65</v>
      </c>
    </row>
    <row r="94" spans="1:9" s="272" customFormat="1" ht="11.25">
      <c r="A94" s="173"/>
      <c r="B94" s="173"/>
      <c r="C94" s="147"/>
      <c r="D94" s="148"/>
      <c r="E94" s="148"/>
      <c r="F94" s="148"/>
      <c r="G94" s="148"/>
      <c r="H94" s="150"/>
      <c r="I94" s="150"/>
    </row>
    <row r="95" spans="1:9" s="272" customFormat="1" ht="11.25">
      <c r="A95" s="173"/>
      <c r="B95" s="173"/>
      <c r="C95" s="147"/>
      <c r="D95" s="148"/>
      <c r="E95" s="148"/>
      <c r="F95" s="148"/>
      <c r="G95" s="148"/>
      <c r="H95" s="150"/>
      <c r="I95" s="150"/>
    </row>
    <row r="96" spans="1:9" s="272" customFormat="1" ht="11.25">
      <c r="A96" s="186"/>
      <c r="B96" s="186" t="s">
        <v>55</v>
      </c>
      <c r="C96" s="152">
        <f>SUM(C94:C95)</f>
        <v>0</v>
      </c>
      <c r="D96" s="152">
        <f>SUM(D94:D95)</f>
        <v>0</v>
      </c>
      <c r="E96" s="152">
        <f>SUM(E94:E95)</f>
        <v>0</v>
      </c>
      <c r="F96" s="152">
        <f>SUM(F94:F95)</f>
        <v>0</v>
      </c>
      <c r="G96" s="152">
        <f>SUM(G94:G95)</f>
        <v>0</v>
      </c>
      <c r="H96" s="152"/>
      <c r="I96" s="152"/>
    </row>
    <row r="97" spans="1:9" s="272" customFormat="1" ht="11.25">
      <c r="A97" s="295"/>
      <c r="B97" s="295"/>
      <c r="C97" s="9"/>
      <c r="D97" s="9"/>
      <c r="E97" s="9"/>
      <c r="F97" s="9"/>
      <c r="G97" s="9"/>
      <c r="H97" s="295"/>
      <c r="I97" s="295"/>
    </row>
    <row r="98" spans="1:9" s="272" customFormat="1" ht="11.25">
      <c r="A98" s="10" t="s">
        <v>272</v>
      </c>
      <c r="B98" s="11"/>
      <c r="C98" s="9"/>
      <c r="D98" s="9"/>
      <c r="E98" s="39"/>
      <c r="F98" s="39"/>
      <c r="G98" s="9"/>
      <c r="H98" s="295"/>
      <c r="I98" s="55" t="s">
        <v>58</v>
      </c>
    </row>
    <row r="99" spans="1:9" s="272" customFormat="1" ht="11.25">
      <c r="A99" s="40"/>
      <c r="B99" s="40"/>
      <c r="C99" s="39"/>
      <c r="D99" s="39"/>
      <c r="E99" s="39"/>
      <c r="F99" s="39"/>
      <c r="G99" s="9"/>
      <c r="H99" s="295"/>
      <c r="I99" s="295"/>
    </row>
    <row r="100" spans="1:9" s="272" customFormat="1" ht="11.25">
      <c r="A100" s="15" t="s">
        <v>49</v>
      </c>
      <c r="B100" s="16" t="s">
        <v>50</v>
      </c>
      <c r="C100" s="41" t="s">
        <v>59</v>
      </c>
      <c r="D100" s="41" t="s">
        <v>60</v>
      </c>
      <c r="E100" s="41" t="s">
        <v>61</v>
      </c>
      <c r="F100" s="41" t="s">
        <v>62</v>
      </c>
      <c r="G100" s="42" t="s">
        <v>63</v>
      </c>
      <c r="H100" s="16" t="s">
        <v>64</v>
      </c>
      <c r="I100" s="16" t="s">
        <v>65</v>
      </c>
    </row>
    <row r="101" spans="1:9" s="272" customFormat="1" ht="11.25">
      <c r="A101" s="333" t="s">
        <v>339</v>
      </c>
      <c r="B101" s="330" t="s">
        <v>340</v>
      </c>
      <c r="C101" s="331">
        <v>1412948.69</v>
      </c>
      <c r="D101" s="331">
        <v>0</v>
      </c>
      <c r="E101" s="331">
        <v>0</v>
      </c>
      <c r="F101" s="331">
        <v>0</v>
      </c>
      <c r="G101" s="331">
        <v>1412948.69</v>
      </c>
      <c r="H101" s="150"/>
      <c r="I101" s="150"/>
    </row>
    <row r="102" spans="1:9" s="272" customFormat="1" ht="11.25">
      <c r="A102" s="333" t="s">
        <v>339</v>
      </c>
      <c r="B102" s="330" t="s">
        <v>341</v>
      </c>
      <c r="C102" s="331">
        <v>4769.99</v>
      </c>
      <c r="D102" s="331">
        <v>482583.36</v>
      </c>
      <c r="E102" s="331">
        <v>0</v>
      </c>
      <c r="F102" s="331">
        <v>72902.13</v>
      </c>
      <c r="G102" s="331">
        <v>-550715.5</v>
      </c>
      <c r="H102" s="150"/>
      <c r="I102" s="150"/>
    </row>
    <row r="103" spans="1:9" s="272" customFormat="1" ht="11.25">
      <c r="A103" s="333" t="s">
        <v>339</v>
      </c>
      <c r="B103" s="330" t="s">
        <v>342</v>
      </c>
      <c r="C103" s="331">
        <v>1871034.69</v>
      </c>
      <c r="D103" s="331">
        <v>31811.72</v>
      </c>
      <c r="E103" s="331">
        <v>0</v>
      </c>
      <c r="F103" s="331">
        <v>1245042.36</v>
      </c>
      <c r="G103" s="331">
        <v>594180.61</v>
      </c>
      <c r="H103" s="150"/>
      <c r="I103" s="150"/>
    </row>
    <row r="104" spans="1:9" s="272" customFormat="1" ht="11.25">
      <c r="A104" s="333" t="s">
        <v>339</v>
      </c>
      <c r="B104" s="330" t="s">
        <v>343</v>
      </c>
      <c r="C104" s="331">
        <v>107589.94</v>
      </c>
      <c r="D104" s="331">
        <v>0</v>
      </c>
      <c r="E104" s="331">
        <v>0</v>
      </c>
      <c r="F104" s="331">
        <v>0</v>
      </c>
      <c r="G104" s="331">
        <v>107589.94</v>
      </c>
      <c r="H104" s="150"/>
      <c r="I104" s="150"/>
    </row>
    <row r="105" spans="1:9" s="272" customFormat="1" ht="11.25">
      <c r="A105" s="333" t="s">
        <v>339</v>
      </c>
      <c r="B105" s="330" t="s">
        <v>344</v>
      </c>
      <c r="C105" s="331">
        <v>760342.5</v>
      </c>
      <c r="D105" s="331">
        <v>0</v>
      </c>
      <c r="E105" s="331">
        <v>0</v>
      </c>
      <c r="F105" s="331">
        <v>0</v>
      </c>
      <c r="G105" s="331">
        <v>760342.5</v>
      </c>
      <c r="H105" s="150"/>
      <c r="I105" s="150"/>
    </row>
    <row r="106" spans="1:9" s="272" customFormat="1" ht="11.25">
      <c r="A106" s="333" t="s">
        <v>339</v>
      </c>
      <c r="B106" s="330" t="s">
        <v>345</v>
      </c>
      <c r="C106" s="331">
        <v>330573.74</v>
      </c>
      <c r="D106" s="331">
        <v>793117.26</v>
      </c>
      <c r="E106" s="331">
        <v>0</v>
      </c>
      <c r="F106" s="331">
        <v>-22466.1</v>
      </c>
      <c r="G106" s="331">
        <v>-440077.42</v>
      </c>
      <c r="H106" s="150"/>
      <c r="I106" s="150"/>
    </row>
    <row r="107" spans="1:9" s="272" customFormat="1" ht="11.25">
      <c r="A107" s="333" t="s">
        <v>339</v>
      </c>
      <c r="B107" s="330" t="s">
        <v>324</v>
      </c>
      <c r="C107" s="331">
        <v>143125.57</v>
      </c>
      <c r="D107" s="331">
        <v>0</v>
      </c>
      <c r="E107" s="331">
        <v>0</v>
      </c>
      <c r="F107" s="331">
        <v>1540921.09</v>
      </c>
      <c r="G107" s="331">
        <v>-1397795.52</v>
      </c>
      <c r="H107" s="150"/>
      <c r="I107" s="150"/>
    </row>
    <row r="108" spans="1:9" s="272" customFormat="1" ht="11.25">
      <c r="A108" s="333" t="s">
        <v>339</v>
      </c>
      <c r="B108" s="330" t="s">
        <v>346</v>
      </c>
      <c r="C108" s="331">
        <v>579068.27</v>
      </c>
      <c r="D108" s="331">
        <v>0</v>
      </c>
      <c r="E108" s="331">
        <v>0</v>
      </c>
      <c r="F108" s="331">
        <v>0</v>
      </c>
      <c r="G108" s="331">
        <v>579068.27</v>
      </c>
      <c r="H108" s="150"/>
      <c r="I108" s="150"/>
    </row>
    <row r="109" spans="1:9" s="272" customFormat="1" ht="11.25">
      <c r="A109" s="333" t="s">
        <v>339</v>
      </c>
      <c r="B109" s="330" t="s">
        <v>347</v>
      </c>
      <c r="C109" s="331">
        <v>196867.82</v>
      </c>
      <c r="D109" s="331">
        <v>0</v>
      </c>
      <c r="E109" s="331">
        <v>0</v>
      </c>
      <c r="F109" s="331">
        <v>0</v>
      </c>
      <c r="G109" s="331">
        <v>196867.82</v>
      </c>
      <c r="H109" s="150"/>
      <c r="I109" s="150"/>
    </row>
    <row r="110" spans="1:9" s="272" customFormat="1" ht="11.25">
      <c r="A110" s="333" t="s">
        <v>339</v>
      </c>
      <c r="B110" s="330" t="s">
        <v>348</v>
      </c>
      <c r="C110" s="331">
        <v>232805.66</v>
      </c>
      <c r="D110" s="331">
        <v>0</v>
      </c>
      <c r="E110" s="331">
        <v>0</v>
      </c>
      <c r="F110" s="331">
        <v>0</v>
      </c>
      <c r="G110" s="331">
        <v>232805.66</v>
      </c>
      <c r="H110" s="150"/>
      <c r="I110" s="150"/>
    </row>
    <row r="111" spans="1:9" s="272" customFormat="1" ht="11.25">
      <c r="A111" s="333" t="s">
        <v>339</v>
      </c>
      <c r="B111" s="330" t="s">
        <v>349</v>
      </c>
      <c r="C111" s="331">
        <v>329894.01</v>
      </c>
      <c r="D111" s="331">
        <v>0</v>
      </c>
      <c r="E111" s="331">
        <v>0</v>
      </c>
      <c r="F111" s="331">
        <v>0</v>
      </c>
      <c r="G111" s="331">
        <v>329894.01</v>
      </c>
      <c r="H111" s="150"/>
      <c r="I111" s="150"/>
    </row>
    <row r="112" spans="1:9" s="272" customFormat="1" ht="11.25">
      <c r="A112" s="333" t="s">
        <v>339</v>
      </c>
      <c r="B112" s="330" t="s">
        <v>350</v>
      </c>
      <c r="C112" s="331">
        <v>400426.3</v>
      </c>
      <c r="D112" s="331">
        <v>0</v>
      </c>
      <c r="E112" s="331">
        <v>0</v>
      </c>
      <c r="F112" s="331">
        <v>0</v>
      </c>
      <c r="G112" s="331">
        <v>400426.3</v>
      </c>
      <c r="H112" s="150"/>
      <c r="I112" s="150"/>
    </row>
    <row r="113" spans="1:9" s="272" customFormat="1" ht="11.25">
      <c r="A113" s="333" t="s">
        <v>339</v>
      </c>
      <c r="B113" s="330" t="s">
        <v>351</v>
      </c>
      <c r="C113" s="331">
        <v>100015.2</v>
      </c>
      <c r="D113" s="331">
        <v>0</v>
      </c>
      <c r="E113" s="331">
        <v>0</v>
      </c>
      <c r="F113" s="331">
        <v>0</v>
      </c>
      <c r="G113" s="331">
        <v>100015.2</v>
      </c>
      <c r="H113" s="150"/>
      <c r="I113" s="150"/>
    </row>
    <row r="114" spans="1:9" s="272" customFormat="1" ht="11.25">
      <c r="A114" s="333" t="s">
        <v>339</v>
      </c>
      <c r="B114" s="330" t="s">
        <v>352</v>
      </c>
      <c r="C114" s="331">
        <v>126018.05</v>
      </c>
      <c r="D114" s="331">
        <v>0</v>
      </c>
      <c r="E114" s="331">
        <v>0</v>
      </c>
      <c r="F114" s="331">
        <v>0</v>
      </c>
      <c r="G114" s="331">
        <v>126018.05</v>
      </c>
      <c r="H114" s="150"/>
      <c r="I114" s="150"/>
    </row>
    <row r="115" spans="1:9" s="272" customFormat="1" ht="11.25">
      <c r="A115" s="333" t="s">
        <v>339</v>
      </c>
      <c r="B115" s="330" t="s">
        <v>353</v>
      </c>
      <c r="C115" s="331">
        <v>3480</v>
      </c>
      <c r="D115" s="331">
        <v>0</v>
      </c>
      <c r="E115" s="331">
        <v>0</v>
      </c>
      <c r="F115" s="331">
        <v>0</v>
      </c>
      <c r="G115" s="331">
        <v>3480</v>
      </c>
      <c r="H115" s="150"/>
      <c r="I115" s="150"/>
    </row>
    <row r="116" spans="1:9" s="272" customFormat="1" ht="11.25">
      <c r="A116" s="333" t="s">
        <v>339</v>
      </c>
      <c r="B116" s="330" t="s">
        <v>354</v>
      </c>
      <c r="C116" s="331">
        <v>1494998.55</v>
      </c>
      <c r="D116" s="331">
        <v>0</v>
      </c>
      <c r="E116" s="331">
        <v>0</v>
      </c>
      <c r="F116" s="331">
        <v>0</v>
      </c>
      <c r="G116" s="331">
        <v>1494998.55</v>
      </c>
      <c r="H116" s="150"/>
      <c r="I116" s="150"/>
    </row>
    <row r="117" spans="1:9" s="272" customFormat="1" ht="11.25">
      <c r="A117" s="333" t="s">
        <v>339</v>
      </c>
      <c r="B117" s="330" t="s">
        <v>355</v>
      </c>
      <c r="C117" s="331">
        <v>255000</v>
      </c>
      <c r="D117" s="331">
        <v>0</v>
      </c>
      <c r="E117" s="331">
        <v>0</v>
      </c>
      <c r="F117" s="331">
        <v>0</v>
      </c>
      <c r="G117" s="331">
        <v>255000</v>
      </c>
      <c r="H117" s="150"/>
      <c r="I117" s="150"/>
    </row>
    <row r="118" spans="1:9" s="272" customFormat="1" ht="11.25">
      <c r="A118" s="333" t="s">
        <v>339</v>
      </c>
      <c r="B118" s="330" t="s">
        <v>356</v>
      </c>
      <c r="C118" s="331">
        <v>525949.8</v>
      </c>
      <c r="D118" s="331">
        <v>0</v>
      </c>
      <c r="E118" s="331">
        <v>0</v>
      </c>
      <c r="F118" s="331">
        <v>0</v>
      </c>
      <c r="G118" s="331">
        <v>525949.8</v>
      </c>
      <c r="H118" s="150"/>
      <c r="I118" s="150"/>
    </row>
    <row r="119" spans="1:9" s="272" customFormat="1" ht="11.25">
      <c r="A119" s="333" t="s">
        <v>339</v>
      </c>
      <c r="B119" s="330" t="s">
        <v>357</v>
      </c>
      <c r="C119" s="331">
        <v>254963.17</v>
      </c>
      <c r="D119" s="331">
        <v>0</v>
      </c>
      <c r="E119" s="331">
        <v>0</v>
      </c>
      <c r="F119" s="331">
        <v>0</v>
      </c>
      <c r="G119" s="331">
        <v>254963.17</v>
      </c>
      <c r="H119" s="150"/>
      <c r="I119" s="150"/>
    </row>
    <row r="120" spans="1:9" s="272" customFormat="1" ht="11.25">
      <c r="A120" s="333" t="s">
        <v>339</v>
      </c>
      <c r="B120" s="330" t="s">
        <v>358</v>
      </c>
      <c r="C120" s="331">
        <v>450016.58</v>
      </c>
      <c r="D120" s="331">
        <v>0</v>
      </c>
      <c r="E120" s="331">
        <v>0</v>
      </c>
      <c r="F120" s="331">
        <v>0</v>
      </c>
      <c r="G120" s="331">
        <v>450016.58</v>
      </c>
      <c r="H120" s="150"/>
      <c r="I120" s="150"/>
    </row>
    <row r="121" spans="1:9" s="272" customFormat="1" ht="11.25">
      <c r="A121" s="333" t="s">
        <v>339</v>
      </c>
      <c r="B121" s="330" t="s">
        <v>359</v>
      </c>
      <c r="C121" s="331">
        <v>847437.03</v>
      </c>
      <c r="D121" s="331">
        <v>0</v>
      </c>
      <c r="E121" s="331">
        <v>0</v>
      </c>
      <c r="F121" s="331">
        <v>0</v>
      </c>
      <c r="G121" s="331">
        <v>847437.03</v>
      </c>
      <c r="H121" s="150"/>
      <c r="I121" s="150"/>
    </row>
    <row r="122" spans="1:9" s="272" customFormat="1" ht="11.25">
      <c r="A122" s="333" t="s">
        <v>339</v>
      </c>
      <c r="B122" s="330" t="s">
        <v>360</v>
      </c>
      <c r="C122" s="331">
        <v>185644.21</v>
      </c>
      <c r="D122" s="331">
        <v>0</v>
      </c>
      <c r="E122" s="331">
        <v>0</v>
      </c>
      <c r="F122" s="331">
        <v>0</v>
      </c>
      <c r="G122" s="331">
        <v>185644.21</v>
      </c>
      <c r="H122" s="150"/>
      <c r="I122" s="150"/>
    </row>
    <row r="123" spans="1:9" s="272" customFormat="1" ht="11.25">
      <c r="A123" s="333" t="s">
        <v>339</v>
      </c>
      <c r="B123" s="330" t="s">
        <v>361</v>
      </c>
      <c r="C123" s="331">
        <v>403691.21</v>
      </c>
      <c r="D123" s="331">
        <v>0</v>
      </c>
      <c r="E123" s="331">
        <v>0</v>
      </c>
      <c r="F123" s="331">
        <v>0</v>
      </c>
      <c r="G123" s="331">
        <v>403691.21</v>
      </c>
      <c r="H123" s="150"/>
      <c r="I123" s="150"/>
    </row>
    <row r="124" spans="1:9" s="272" customFormat="1" ht="11.25">
      <c r="A124" s="333" t="s">
        <v>339</v>
      </c>
      <c r="B124" s="330" t="s">
        <v>362</v>
      </c>
      <c r="C124" s="331">
        <v>251982.22</v>
      </c>
      <c r="D124" s="331">
        <v>0</v>
      </c>
      <c r="E124" s="331">
        <v>0</v>
      </c>
      <c r="F124" s="331">
        <v>0</v>
      </c>
      <c r="G124" s="331">
        <v>251982.22</v>
      </c>
      <c r="H124" s="150"/>
      <c r="I124" s="150"/>
    </row>
    <row r="125" spans="1:9" s="272" customFormat="1" ht="11.25">
      <c r="A125" s="333" t="s">
        <v>339</v>
      </c>
      <c r="B125" s="330" t="s">
        <v>363</v>
      </c>
      <c r="C125" s="331">
        <v>427955.85</v>
      </c>
      <c r="D125" s="331">
        <v>0</v>
      </c>
      <c r="E125" s="331">
        <v>0</v>
      </c>
      <c r="F125" s="331">
        <v>0</v>
      </c>
      <c r="G125" s="331">
        <v>427955.85</v>
      </c>
      <c r="H125" s="150"/>
      <c r="I125" s="150"/>
    </row>
    <row r="126" spans="1:9" s="272" customFormat="1" ht="11.25">
      <c r="A126" s="333" t="s">
        <v>339</v>
      </c>
      <c r="B126" s="330" t="s">
        <v>364</v>
      </c>
      <c r="C126" s="331">
        <v>302118.3</v>
      </c>
      <c r="D126" s="331">
        <v>0</v>
      </c>
      <c r="E126" s="331">
        <v>0</v>
      </c>
      <c r="F126" s="331">
        <v>0</v>
      </c>
      <c r="G126" s="331">
        <v>302118.3</v>
      </c>
      <c r="H126" s="150"/>
      <c r="I126" s="150"/>
    </row>
    <row r="127" spans="1:9" s="272" customFormat="1" ht="11.25">
      <c r="A127" s="333" t="s">
        <v>339</v>
      </c>
      <c r="B127" s="330" t="s">
        <v>365</v>
      </c>
      <c r="C127" s="331">
        <v>247132.69</v>
      </c>
      <c r="D127" s="331">
        <v>0</v>
      </c>
      <c r="E127" s="331">
        <v>0</v>
      </c>
      <c r="F127" s="331">
        <v>0</v>
      </c>
      <c r="G127" s="331">
        <v>247132.69</v>
      </c>
      <c r="H127" s="150"/>
      <c r="I127" s="150"/>
    </row>
    <row r="128" spans="1:9" s="272" customFormat="1" ht="11.25">
      <c r="A128" s="333" t="s">
        <v>339</v>
      </c>
      <c r="B128" s="330" t="s">
        <v>366</v>
      </c>
      <c r="C128" s="331">
        <v>380000.02</v>
      </c>
      <c r="D128" s="331">
        <v>0</v>
      </c>
      <c r="E128" s="331">
        <v>0</v>
      </c>
      <c r="F128" s="331">
        <v>0</v>
      </c>
      <c r="G128" s="331">
        <v>380000.02</v>
      </c>
      <c r="H128" s="150"/>
      <c r="I128" s="150"/>
    </row>
    <row r="129" spans="1:9" s="272" customFormat="1" ht="11.25">
      <c r="A129" s="186"/>
      <c r="B129" s="186" t="s">
        <v>55</v>
      </c>
      <c r="C129" s="152">
        <f>SUM(C101:C128)</f>
        <v>12625850.060000002</v>
      </c>
      <c r="D129" s="152">
        <f>SUM(D101:D128)</f>
        <v>1307512.3399999999</v>
      </c>
      <c r="E129" s="152">
        <f>SUM(E101:E128)</f>
        <v>0</v>
      </c>
      <c r="F129" s="152">
        <f>SUM(F101:F128)</f>
        <v>2836399.4800000004</v>
      </c>
      <c r="G129" s="152">
        <f>SUM(G101:G128)</f>
        <v>8481938.24</v>
      </c>
      <c r="H129" s="152"/>
      <c r="I129" s="152"/>
    </row>
    <row r="130" spans="1:9" s="272" customFormat="1" ht="11.25">
      <c r="A130" s="295"/>
      <c r="B130" s="295"/>
      <c r="C130" s="9"/>
      <c r="D130" s="9"/>
      <c r="E130" s="9"/>
      <c r="F130" s="9"/>
      <c r="G130" s="9"/>
      <c r="H130" s="295"/>
      <c r="I130" s="295"/>
    </row>
    <row r="131" spans="1:9" s="272" customFormat="1" ht="11.25">
      <c r="A131" s="10" t="s">
        <v>273</v>
      </c>
      <c r="B131" s="11"/>
      <c r="C131" s="9"/>
      <c r="D131" s="9"/>
      <c r="E131" s="39"/>
      <c r="F131" s="39"/>
      <c r="G131" s="9"/>
      <c r="H131" s="295"/>
      <c r="I131" s="55" t="s">
        <v>58</v>
      </c>
    </row>
    <row r="132" spans="1:9" s="272" customFormat="1" ht="11.25">
      <c r="A132" s="40"/>
      <c r="B132" s="40"/>
      <c r="C132" s="39"/>
      <c r="D132" s="39"/>
      <c r="E132" s="39"/>
      <c r="F132" s="39"/>
      <c r="G132" s="9"/>
      <c r="H132" s="295"/>
      <c r="I132" s="295"/>
    </row>
    <row r="133" spans="1:9" s="272" customFormat="1" ht="11.25">
      <c r="A133" s="15" t="s">
        <v>49</v>
      </c>
      <c r="B133" s="16" t="s">
        <v>50</v>
      </c>
      <c r="C133" s="41" t="s">
        <v>59</v>
      </c>
      <c r="D133" s="41" t="s">
        <v>60</v>
      </c>
      <c r="E133" s="41" t="s">
        <v>61</v>
      </c>
      <c r="F133" s="41" t="s">
        <v>62</v>
      </c>
      <c r="G133" s="42" t="s">
        <v>63</v>
      </c>
      <c r="H133" s="16" t="s">
        <v>64</v>
      </c>
      <c r="I133" s="16" t="s">
        <v>65</v>
      </c>
    </row>
    <row r="134" spans="1:9" s="272" customFormat="1" ht="11.25">
      <c r="A134" s="173"/>
      <c r="B134" s="173"/>
      <c r="C134" s="147"/>
      <c r="D134" s="148"/>
      <c r="E134" s="148"/>
      <c r="F134" s="148"/>
      <c r="G134" s="148"/>
      <c r="H134" s="150"/>
      <c r="I134" s="150"/>
    </row>
    <row r="135" spans="1:9" s="272" customFormat="1" ht="11.25">
      <c r="A135" s="173"/>
      <c r="B135" s="173"/>
      <c r="C135" s="147"/>
      <c r="D135" s="148"/>
      <c r="E135" s="148"/>
      <c r="F135" s="148"/>
      <c r="G135" s="148"/>
      <c r="H135" s="150"/>
      <c r="I135" s="150"/>
    </row>
    <row r="136" spans="1:9" s="272" customFormat="1" ht="11.25">
      <c r="A136" s="186"/>
      <c r="B136" s="186" t="s">
        <v>55</v>
      </c>
      <c r="C136" s="152">
        <f>SUM(C134:C135)</f>
        <v>0</v>
      </c>
      <c r="D136" s="152">
        <f>SUM(D134:D135)</f>
        <v>0</v>
      </c>
      <c r="E136" s="152">
        <f>SUM(E134:E135)</f>
        <v>0</v>
      </c>
      <c r="F136" s="152">
        <f>SUM(F134:F135)</f>
        <v>0</v>
      </c>
      <c r="G136" s="152">
        <f>SUM(G134:G135)</f>
        <v>0</v>
      </c>
      <c r="H136" s="152"/>
      <c r="I136" s="152"/>
    </row>
    <row r="137" spans="3:7" s="272" customFormat="1" ht="11.25">
      <c r="C137" s="9"/>
      <c r="D137" s="9"/>
      <c r="E137" s="9"/>
      <c r="F137" s="9"/>
      <c r="G137" s="9"/>
    </row>
    <row r="138" spans="3:7" s="272" customFormat="1" ht="11.25">
      <c r="C138" s="9"/>
      <c r="D138" s="9"/>
      <c r="E138" s="9"/>
      <c r="F138" s="9"/>
      <c r="G138" s="9"/>
    </row>
    <row r="139" spans="3:7" s="272" customFormat="1" ht="11.25">
      <c r="C139" s="9"/>
      <c r="D139" s="9"/>
      <c r="E139" s="9"/>
      <c r="F139" s="9"/>
      <c r="G139" s="9"/>
    </row>
    <row r="140" spans="3:7" s="272" customFormat="1" ht="11.25">
      <c r="C140" s="9"/>
      <c r="D140" s="9"/>
      <c r="E140" s="9"/>
      <c r="F140" s="9"/>
      <c r="G140" s="9"/>
    </row>
    <row r="141" spans="3:7" s="272" customFormat="1" ht="11.25">
      <c r="C141" s="9"/>
      <c r="D141" s="9"/>
      <c r="E141" s="9"/>
      <c r="F141" s="9"/>
      <c r="G141" s="9"/>
    </row>
    <row r="142" spans="3:7" s="272" customFormat="1" ht="11.25">
      <c r="C142" s="9"/>
      <c r="D142" s="9"/>
      <c r="E142" s="9"/>
      <c r="F142" s="9"/>
      <c r="G142" s="9"/>
    </row>
    <row r="143" spans="3:7" s="272" customFormat="1" ht="11.25">
      <c r="C143" s="9"/>
      <c r="D143" s="9"/>
      <c r="E143" s="9"/>
      <c r="F143" s="9"/>
      <c r="G143" s="9"/>
    </row>
    <row r="144" spans="3:7" s="272" customFormat="1" ht="11.25">
      <c r="C144" s="9"/>
      <c r="D144" s="9"/>
      <c r="E144" s="9"/>
      <c r="F144" s="9"/>
      <c r="G144" s="9"/>
    </row>
    <row r="145" spans="3:7" s="272" customFormat="1" ht="11.25">
      <c r="C145" s="9"/>
      <c r="D145" s="9"/>
      <c r="E145" s="9"/>
      <c r="F145" s="9"/>
      <c r="G145" s="9"/>
    </row>
    <row r="146" spans="3:7" s="272" customFormat="1" ht="11.25">
      <c r="C146" s="9"/>
      <c r="D146" s="9"/>
      <c r="E146" s="9"/>
      <c r="F146" s="9"/>
      <c r="G146" s="9"/>
    </row>
    <row r="147" spans="3:7" s="272" customFormat="1" ht="11.25">
      <c r="C147" s="9"/>
      <c r="D147" s="9"/>
      <c r="E147" s="9"/>
      <c r="F147" s="9"/>
      <c r="G147" s="9"/>
    </row>
    <row r="148" spans="3:7" s="272" customFormat="1" ht="11.25">
      <c r="C148" s="9"/>
      <c r="D148" s="9"/>
      <c r="E148" s="9"/>
      <c r="F148" s="9"/>
      <c r="G148" s="9"/>
    </row>
    <row r="149" spans="3:7" s="272" customFormat="1" ht="11.25">
      <c r="C149" s="9"/>
      <c r="D149" s="9"/>
      <c r="E149" s="9"/>
      <c r="F149" s="9"/>
      <c r="G149" s="9"/>
    </row>
    <row r="150" spans="3:7" s="272" customFormat="1" ht="11.25">
      <c r="C150" s="9"/>
      <c r="D150" s="9"/>
      <c r="E150" s="9"/>
      <c r="F150" s="9"/>
      <c r="G150" s="9"/>
    </row>
    <row r="151" spans="3:7" s="272" customFormat="1" ht="11.25">
      <c r="C151" s="9"/>
      <c r="D151" s="9"/>
      <c r="E151" s="9"/>
      <c r="F151" s="9"/>
      <c r="G151" s="9"/>
    </row>
    <row r="152" spans="3:7" s="272" customFormat="1" ht="11.25">
      <c r="C152" s="9"/>
      <c r="D152" s="9"/>
      <c r="E152" s="9"/>
      <c r="F152" s="9"/>
      <c r="G152" s="9"/>
    </row>
    <row r="153" spans="3:7" s="272" customFormat="1" ht="11.25">
      <c r="C153" s="9"/>
      <c r="D153" s="9"/>
      <c r="E153" s="9"/>
      <c r="F153" s="9"/>
      <c r="G153" s="9"/>
    </row>
    <row r="154" spans="3:7" s="272" customFormat="1" ht="11.25">
      <c r="C154" s="9"/>
      <c r="D154" s="9"/>
      <c r="E154" s="9"/>
      <c r="F154" s="9"/>
      <c r="G154" s="9"/>
    </row>
    <row r="155" spans="1:8" ht="11.25">
      <c r="A155" s="43"/>
      <c r="B155" s="43"/>
      <c r="C155" s="44"/>
      <c r="D155" s="44"/>
      <c r="E155" s="44"/>
      <c r="F155" s="44"/>
      <c r="G155" s="44"/>
      <c r="H155" s="43"/>
    </row>
    <row r="156" spans="1:4" ht="11.25">
      <c r="A156" s="273"/>
      <c r="B156" s="274"/>
      <c r="D156" s="8"/>
    </row>
    <row r="157" spans="1:4" ht="11.25">
      <c r="A157" s="273"/>
      <c r="B157" s="274"/>
      <c r="D157" s="8"/>
    </row>
    <row r="158" spans="1:4" ht="11.25">
      <c r="A158" s="273"/>
      <c r="B158" s="274"/>
      <c r="D158" s="8"/>
    </row>
    <row r="159" spans="1:4" ht="11.25">
      <c r="A159" s="273"/>
      <c r="B159" s="274"/>
      <c r="D159" s="8"/>
    </row>
    <row r="160" spans="1:4" ht="11.25">
      <c r="A160" s="273"/>
      <c r="B160" s="274"/>
      <c r="D160" s="8"/>
    </row>
  </sheetData>
  <sheetProtection/>
  <dataValidations count="9">
    <dataValidation allowBlank="1" showInputMessage="1" showErrorMessage="1" prompt="Indicar si el deudor ya sobrepasó el plazo estipulado para pago, 90, 180 o 365 días." sqref="I7 I35 I79 I86 I93 I100 I133 I54"/>
    <dataValidation allowBlank="1" showInputMessage="1" showErrorMessage="1" prompt="Informar sobre caraterísticas cualitativas de la cuenta, ejemplo: acciones implementadas para su recuperación, causas de la demora en su recuperación." sqref="H7 H35 H79 H86 H93 H100 H133 H54"/>
    <dataValidation allowBlank="1" showInputMessage="1" showErrorMessage="1" prompt="Importe de la cuentas por cobrar con vencimiento mayor a 365 días." sqref="G7 G35 G79 G86 G93 G100 G133 G54"/>
    <dataValidation allowBlank="1" showInputMessage="1" showErrorMessage="1" prompt="Importe de la cuentas por cobrar con fecha de vencimiento de 181 a 365 días." sqref="F7 F35 F79 F86 F93 F100 F133 F54"/>
    <dataValidation allowBlank="1" showInputMessage="1" showErrorMessage="1" prompt="Importe de la cuentas por cobrar con fecha de vencimiento de 91 a 180 días." sqref="E7 E35 E79 E86 E93 E100 E133 E54"/>
    <dataValidation allowBlank="1" showInputMessage="1" showErrorMessage="1" prompt="Importe de la cuentas por cobrar con fecha de vencimiento de 1 a 90 días." sqref="D7 D35 D79 D86 D93 D100 D133 D54"/>
    <dataValidation allowBlank="1" showInputMessage="1" showErrorMessage="1" prompt="Corresponde al nombre o descripción de la cuenta de acuerdo al Plan de Cuentas emitido por el CONAC." sqref="B7 B35 B79 B86 B93 B100 B133 B54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35 C79 C86 C93 C100 C133 C54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7 A35 A79 A86 A93 A100 A133 A54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3" t="s">
        <v>46</v>
      </c>
      <c r="B1" s="3"/>
      <c r="D1" s="7"/>
    </row>
    <row r="2" spans="1:2" ht="11.25">
      <c r="A2" s="3" t="s">
        <v>253</v>
      </c>
      <c r="B2" s="3"/>
    </row>
    <row r="5" spans="1:4" s="36" customFormat="1" ht="11.25" customHeight="1">
      <c r="A5" s="34" t="s">
        <v>66</v>
      </c>
      <c r="B5" s="276"/>
      <c r="C5" s="45"/>
      <c r="D5" s="281" t="s">
        <v>67</v>
      </c>
    </row>
    <row r="6" spans="1:4" ht="11.25">
      <c r="A6" s="46"/>
      <c r="B6" s="46"/>
      <c r="C6" s="47"/>
      <c r="D6" s="48"/>
    </row>
    <row r="7" spans="1:4" ht="15" customHeight="1">
      <c r="A7" s="15" t="s">
        <v>49</v>
      </c>
      <c r="B7" s="16" t="s">
        <v>50</v>
      </c>
      <c r="C7" s="218" t="s">
        <v>51</v>
      </c>
      <c r="D7" s="49" t="s">
        <v>68</v>
      </c>
    </row>
    <row r="8" spans="1:4" ht="11.25">
      <c r="A8" s="173"/>
      <c r="B8" s="150"/>
      <c r="C8" s="148"/>
      <c r="D8" s="150"/>
    </row>
    <row r="9" spans="1:4" ht="11.25">
      <c r="A9" s="173"/>
      <c r="B9" s="150"/>
      <c r="C9" s="148"/>
      <c r="D9" s="150"/>
    </row>
    <row r="10" spans="1:4" ht="11.25">
      <c r="A10" s="173"/>
      <c r="B10" s="150"/>
      <c r="C10" s="148"/>
      <c r="D10" s="150"/>
    </row>
    <row r="11" spans="1:4" ht="11.25">
      <c r="A11" s="173"/>
      <c r="B11" s="150"/>
      <c r="C11" s="148"/>
      <c r="D11" s="150"/>
    </row>
    <row r="12" spans="1:4" ht="11.25">
      <c r="A12" s="173"/>
      <c r="B12" s="150"/>
      <c r="C12" s="148"/>
      <c r="D12" s="150"/>
    </row>
    <row r="13" spans="1:4" ht="11.25">
      <c r="A13" s="187"/>
      <c r="B13" s="187" t="s">
        <v>55</v>
      </c>
      <c r="C13" s="157">
        <f>SUM(C8:C12)</f>
        <v>0</v>
      </c>
      <c r="D13" s="188"/>
    </row>
    <row r="14" spans="1:4" ht="11.25">
      <c r="A14" s="172"/>
      <c r="B14" s="172"/>
      <c r="C14" s="180"/>
      <c r="D14" s="172"/>
    </row>
    <row r="15" spans="1:4" ht="11.25">
      <c r="A15" s="172"/>
      <c r="B15" s="172"/>
      <c r="C15" s="180"/>
      <c r="D15" s="172"/>
    </row>
    <row r="16" spans="1:4" s="36" customFormat="1" ht="11.25" customHeight="1">
      <c r="A16" s="34" t="s">
        <v>69</v>
      </c>
      <c r="B16" s="172"/>
      <c r="C16" s="45"/>
      <c r="D16" s="281" t="s">
        <v>67</v>
      </c>
    </row>
    <row r="17" spans="1:4" ht="11.25">
      <c r="A17" s="46"/>
      <c r="B17" s="46"/>
      <c r="C17" s="47"/>
      <c r="D17" s="48"/>
    </row>
    <row r="18" spans="1:4" ht="15" customHeight="1">
      <c r="A18" s="15" t="s">
        <v>49</v>
      </c>
      <c r="B18" s="16" t="s">
        <v>50</v>
      </c>
      <c r="C18" s="218" t="s">
        <v>51</v>
      </c>
      <c r="D18" s="49" t="s">
        <v>68</v>
      </c>
    </row>
    <row r="19" spans="1:4" ht="11.25">
      <c r="A19" s="178"/>
      <c r="B19" s="185"/>
      <c r="C19" s="148"/>
      <c r="D19" s="150"/>
    </row>
    <row r="20" spans="1:4" ht="11.25">
      <c r="A20" s="178"/>
      <c r="B20" s="185"/>
      <c r="C20" s="148"/>
      <c r="D20" s="150"/>
    </row>
    <row r="21" spans="1:4" ht="11.25">
      <c r="A21" s="163"/>
      <c r="B21" s="163" t="s">
        <v>55</v>
      </c>
      <c r="C21" s="156">
        <f>SUM(C19:C20)</f>
        <v>0</v>
      </c>
      <c r="D21" s="188"/>
    </row>
    <row r="23" ht="11.25">
      <c r="B23" s="8">
        <f>+UPPER(B14)</f>
      </c>
    </row>
  </sheetData>
  <sheetProtection/>
  <dataValidations count="4">
    <dataValidation allowBlank="1" showInputMessage="1" showErrorMessage="1" prompt="Sistema de costeo y método de valuación aplicados a los inventarios (UEPS, PROMEDIO, etc.)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Corresponde al número de la cuenta de acuerdo al Plan de Cuentas emitido por el CONAC (DOF 22/11/2010)." sqref="A7 A18"/>
    <dataValidation allowBlank="1" showInputMessage="1" showErrorMessage="1" prompt="Saldo final del periodo que corresponde a la cuenta pública presentada (mensual:  enero, febrero, marzo, etc.; trimestral: 1er, 2do, 3ro. o 4to.)." sqref="C7 C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7" width="22.7109375" style="8" customWidth="1"/>
    <col min="8" max="16384" width="11.421875" style="8" customWidth="1"/>
  </cols>
  <sheetData>
    <row r="1" spans="1:7" s="36" customFormat="1" ht="11.25" customHeight="1">
      <c r="A1" s="51" t="s">
        <v>46</v>
      </c>
      <c r="B1" s="51"/>
      <c r="C1" s="51"/>
      <c r="D1" s="51"/>
      <c r="E1" s="51"/>
      <c r="F1" s="51"/>
      <c r="G1" s="52"/>
    </row>
    <row r="2" spans="1:7" s="36" customFormat="1" ht="11.25" customHeight="1">
      <c r="A2" s="51" t="s">
        <v>253</v>
      </c>
      <c r="B2" s="51"/>
      <c r="C2" s="51"/>
      <c r="D2" s="51"/>
      <c r="E2" s="51"/>
      <c r="F2" s="51"/>
      <c r="G2" s="51"/>
    </row>
    <row r="5" spans="1:7" ht="11.25" customHeight="1">
      <c r="A5" s="10" t="s">
        <v>70</v>
      </c>
      <c r="B5" s="10"/>
      <c r="C5" s="276"/>
      <c r="G5" s="12" t="s">
        <v>71</v>
      </c>
    </row>
    <row r="6" spans="1:7" ht="11.25">
      <c r="A6" s="299"/>
      <c r="B6" s="299"/>
      <c r="C6" s="299"/>
      <c r="D6" s="299"/>
      <c r="E6" s="299"/>
      <c r="F6" s="299"/>
      <c r="G6" s="299"/>
    </row>
    <row r="7" spans="1:7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8" t="s">
        <v>72</v>
      </c>
      <c r="F7" s="16" t="s">
        <v>73</v>
      </c>
      <c r="G7" s="16" t="s">
        <v>74</v>
      </c>
    </row>
    <row r="8" spans="1:7" ht="11.25">
      <c r="A8" s="189"/>
      <c r="B8" s="189"/>
      <c r="C8" s="147"/>
      <c r="D8" s="190"/>
      <c r="E8" s="191"/>
      <c r="F8" s="189"/>
      <c r="G8" s="189"/>
    </row>
    <row r="9" spans="1:7" ht="11.25">
      <c r="A9" s="189"/>
      <c r="B9" s="189"/>
      <c r="C9" s="147"/>
      <c r="D9" s="191"/>
      <c r="E9" s="191"/>
      <c r="F9" s="189"/>
      <c r="G9" s="189"/>
    </row>
    <row r="10" spans="1:7" ht="11.25">
      <c r="A10" s="186"/>
      <c r="B10" s="186" t="s">
        <v>55</v>
      </c>
      <c r="C10" s="152">
        <f>SUM(C8:C9)</f>
        <v>0</v>
      </c>
      <c r="D10" s="186"/>
      <c r="E10" s="186"/>
      <c r="F10" s="186"/>
      <c r="G10" s="186"/>
    </row>
  </sheetData>
  <sheetProtection/>
  <mergeCells count="1">
    <mergeCell ref="A6:G6"/>
  </mergeCells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16384" width="11.421875" style="8" customWidth="1"/>
  </cols>
  <sheetData>
    <row r="1" spans="1:5" ht="11.25">
      <c r="A1" s="3" t="s">
        <v>46</v>
      </c>
      <c r="B1" s="3"/>
      <c r="C1" s="3"/>
      <c r="D1" s="3"/>
      <c r="E1" s="7"/>
    </row>
    <row r="2" spans="1:5" ht="11.25">
      <c r="A2" s="3" t="s">
        <v>253</v>
      </c>
      <c r="B2" s="3"/>
      <c r="C2" s="3"/>
      <c r="D2" s="3"/>
      <c r="E2" s="3"/>
    </row>
    <row r="5" spans="1:5" ht="11.25" customHeight="1">
      <c r="A5" s="10" t="s">
        <v>75</v>
      </c>
      <c r="B5" s="10"/>
      <c r="E5" s="12" t="s">
        <v>76</v>
      </c>
    </row>
    <row r="6" spans="1:5" ht="11.25">
      <c r="A6" s="299"/>
      <c r="B6" s="299"/>
      <c r="C6" s="299"/>
      <c r="D6" s="299"/>
      <c r="E6" s="299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6" t="s">
        <v>77</v>
      </c>
    </row>
    <row r="8" spans="1:5" s="256" customFormat="1" ht="11.25" customHeight="1">
      <c r="A8" s="190"/>
      <c r="B8" s="190"/>
      <c r="C8" s="183"/>
      <c r="D8" s="190"/>
      <c r="E8" s="190"/>
    </row>
    <row r="9" spans="1:5" ht="11.25">
      <c r="A9" s="190"/>
      <c r="B9" s="190"/>
      <c r="C9" s="183"/>
      <c r="D9" s="190"/>
      <c r="E9" s="190"/>
    </row>
    <row r="10" spans="1:5" ht="11.25">
      <c r="A10" s="163"/>
      <c r="B10" s="163" t="s">
        <v>55</v>
      </c>
      <c r="C10" s="184">
        <f>SUM(C8:C9)</f>
        <v>0</v>
      </c>
      <c r="D10" s="163"/>
      <c r="E10" s="163"/>
    </row>
  </sheetData>
  <sheetProtection/>
  <mergeCells count="1">
    <mergeCell ref="A6:E6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SheetLayoutView="100" zoomScalePageLayoutView="0" workbookViewId="0" topLeftCell="C57">
      <selection activeCell="A86" sqref="A86:IV104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>
      <c r="A1" s="3" t="s">
        <v>46</v>
      </c>
      <c r="B1" s="3"/>
      <c r="C1" s="4"/>
      <c r="D1" s="4"/>
      <c r="E1" s="4"/>
      <c r="F1" s="7"/>
    </row>
    <row r="2" spans="1:6" ht="11.25">
      <c r="A2" s="3" t="s">
        <v>253</v>
      </c>
      <c r="B2" s="3"/>
      <c r="C2" s="4"/>
      <c r="D2" s="4"/>
      <c r="E2" s="4"/>
      <c r="F2" s="5"/>
    </row>
    <row r="3" ht="11.25">
      <c r="F3" s="5"/>
    </row>
    <row r="4" ht="11.25">
      <c r="F4" s="5"/>
    </row>
    <row r="5" spans="1:6" ht="11.25" customHeight="1">
      <c r="A5" s="10" t="s">
        <v>78</v>
      </c>
      <c r="B5" s="10"/>
      <c r="C5" s="54"/>
      <c r="D5" s="54"/>
      <c r="E5" s="54"/>
      <c r="F5" s="55" t="s">
        <v>79</v>
      </c>
    </row>
    <row r="6" spans="1:6" ht="11.25">
      <c r="A6" s="56"/>
      <c r="B6" s="56"/>
      <c r="C6" s="54"/>
      <c r="D6" s="57"/>
      <c r="E6" s="57"/>
      <c r="F6" s="58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  <c r="F7" s="60" t="s">
        <v>83</v>
      </c>
    </row>
    <row r="8" spans="1:6" ht="11.25">
      <c r="A8" s="334" t="s">
        <v>367</v>
      </c>
      <c r="B8" s="50" t="s">
        <v>368</v>
      </c>
      <c r="C8" s="243">
        <v>34265124.51</v>
      </c>
      <c r="D8" s="243">
        <v>34265124.51</v>
      </c>
      <c r="E8" s="147"/>
      <c r="F8" s="147"/>
    </row>
    <row r="9" spans="1:6" s="224" customFormat="1" ht="11.25">
      <c r="A9" s="334" t="s">
        <v>369</v>
      </c>
      <c r="B9" s="50" t="s">
        <v>370</v>
      </c>
      <c r="C9" s="243">
        <v>100815772.09</v>
      </c>
      <c r="D9" s="243">
        <v>100815772.09</v>
      </c>
      <c r="E9" s="147"/>
      <c r="F9" s="147"/>
    </row>
    <row r="10" spans="1:6" s="224" customFormat="1" ht="11.25">
      <c r="A10" s="334" t="s">
        <v>371</v>
      </c>
      <c r="B10" s="50" t="s">
        <v>372</v>
      </c>
      <c r="C10" s="243">
        <v>13787916.74</v>
      </c>
      <c r="D10" s="243">
        <v>13787916.74</v>
      </c>
      <c r="E10" s="147"/>
      <c r="F10" s="147"/>
    </row>
    <row r="11" spans="1:6" s="224" customFormat="1" ht="11.25">
      <c r="A11" s="334" t="s">
        <v>373</v>
      </c>
      <c r="B11" s="50" t="s">
        <v>374</v>
      </c>
      <c r="C11" s="243">
        <v>2410719.64</v>
      </c>
      <c r="D11" s="243">
        <v>2410719.64</v>
      </c>
      <c r="E11" s="147"/>
      <c r="F11" s="147"/>
    </row>
    <row r="12" spans="1:6" s="224" customFormat="1" ht="11.25">
      <c r="A12" s="334" t="s">
        <v>375</v>
      </c>
      <c r="B12" s="50" t="s">
        <v>376</v>
      </c>
      <c r="C12" s="243">
        <v>2223391.5</v>
      </c>
      <c r="D12" s="243">
        <v>2223391.5</v>
      </c>
      <c r="E12" s="147"/>
      <c r="F12" s="147"/>
    </row>
    <row r="13" spans="1:6" s="224" customFormat="1" ht="11.25">
      <c r="A13" s="334" t="s">
        <v>377</v>
      </c>
      <c r="B13" s="50" t="s">
        <v>378</v>
      </c>
      <c r="C13" s="243">
        <v>3299516.22</v>
      </c>
      <c r="D13" s="243">
        <v>3299516.22</v>
      </c>
      <c r="E13" s="147"/>
      <c r="F13" s="147"/>
    </row>
    <row r="14" spans="1:6" s="224" customFormat="1" ht="11.25">
      <c r="A14" s="334" t="s">
        <v>379</v>
      </c>
      <c r="B14" s="50" t="s">
        <v>380</v>
      </c>
      <c r="C14" s="243">
        <v>43888798.93</v>
      </c>
      <c r="D14" s="243">
        <v>43888798.93</v>
      </c>
      <c r="E14" s="147"/>
      <c r="F14" s="147"/>
    </row>
    <row r="15" spans="1:6" s="224" customFormat="1" ht="11.25">
      <c r="A15" s="334" t="s">
        <v>381</v>
      </c>
      <c r="B15" s="50" t="s">
        <v>382</v>
      </c>
      <c r="C15" s="243">
        <v>3215872.87</v>
      </c>
      <c r="D15" s="243">
        <v>3215872.87</v>
      </c>
      <c r="E15" s="147"/>
      <c r="F15" s="147"/>
    </row>
    <row r="16" spans="1:6" ht="11.25">
      <c r="A16" s="186"/>
      <c r="B16" s="186" t="s">
        <v>84</v>
      </c>
      <c r="C16" s="152">
        <f>SUM(C8:C15)</f>
        <v>203907112.5</v>
      </c>
      <c r="D16" s="152">
        <f>SUM(D8:D15)</f>
        <v>203907112.5</v>
      </c>
      <c r="E16" s="152">
        <f>SUM(E8:E15)</f>
        <v>0</v>
      </c>
      <c r="F16" s="152"/>
    </row>
    <row r="17" spans="1:6" ht="11.25">
      <c r="A17" s="172"/>
      <c r="B17" s="172"/>
      <c r="C17" s="180"/>
      <c r="D17" s="180"/>
      <c r="E17" s="180"/>
      <c r="F17" s="172"/>
    </row>
    <row r="18" spans="1:6" ht="11.25">
      <c r="A18" s="172"/>
      <c r="B18" s="172"/>
      <c r="C18" s="180"/>
      <c r="D18" s="180"/>
      <c r="E18" s="180"/>
      <c r="F18" s="172"/>
    </row>
    <row r="19" spans="1:6" ht="11.25" customHeight="1">
      <c r="A19" s="10" t="s">
        <v>85</v>
      </c>
      <c r="B19" s="172"/>
      <c r="C19" s="54"/>
      <c r="D19" s="54"/>
      <c r="E19" s="54"/>
      <c r="F19" s="55" t="s">
        <v>79</v>
      </c>
    </row>
    <row r="20" spans="1:3" ht="12.75" customHeight="1">
      <c r="A20" s="46"/>
      <c r="B20" s="46"/>
      <c r="C20" s="22"/>
    </row>
    <row r="21" spans="1:6" ht="15" customHeight="1">
      <c r="A21" s="15" t="s">
        <v>49</v>
      </c>
      <c r="B21" s="16" t="s">
        <v>50</v>
      </c>
      <c r="C21" s="59" t="s">
        <v>80</v>
      </c>
      <c r="D21" s="59" t="s">
        <v>81</v>
      </c>
      <c r="E21" s="59" t="s">
        <v>82</v>
      </c>
      <c r="F21" s="60" t="s">
        <v>83</v>
      </c>
    </row>
    <row r="22" spans="1:6" ht="11.25">
      <c r="A22" s="250">
        <v>124115111</v>
      </c>
      <c r="B22" s="50" t="s">
        <v>383</v>
      </c>
      <c r="C22" s="243">
        <v>1767174.27</v>
      </c>
      <c r="D22" s="243">
        <v>1767174.27</v>
      </c>
      <c r="E22" s="148"/>
      <c r="F22" s="150"/>
    </row>
    <row r="23" spans="1:6" s="295" customFormat="1" ht="11.25">
      <c r="A23" s="250">
        <v>124125121</v>
      </c>
      <c r="B23" s="50" t="s">
        <v>384</v>
      </c>
      <c r="C23" s="243">
        <v>88127</v>
      </c>
      <c r="D23" s="243">
        <v>88127</v>
      </c>
      <c r="E23" s="148"/>
      <c r="F23" s="150"/>
    </row>
    <row r="24" spans="1:6" s="295" customFormat="1" ht="11.25">
      <c r="A24" s="250">
        <v>124135151</v>
      </c>
      <c r="B24" s="50" t="s">
        <v>385</v>
      </c>
      <c r="C24" s="243">
        <v>2546657.92</v>
      </c>
      <c r="D24" s="243">
        <v>2546657.92</v>
      </c>
      <c r="E24" s="148"/>
      <c r="F24" s="150"/>
    </row>
    <row r="25" spans="1:6" s="295" customFormat="1" ht="11.25">
      <c r="A25" s="250">
        <v>124195191</v>
      </c>
      <c r="B25" s="50" t="s">
        <v>386</v>
      </c>
      <c r="C25" s="243">
        <v>611704.57</v>
      </c>
      <c r="D25" s="243">
        <v>611704.57</v>
      </c>
      <c r="E25" s="148"/>
      <c r="F25" s="150"/>
    </row>
    <row r="26" spans="1:6" s="295" customFormat="1" ht="11.25">
      <c r="A26" s="250">
        <v>124215211</v>
      </c>
      <c r="B26" s="50" t="s">
        <v>387</v>
      </c>
      <c r="C26" s="243">
        <v>322571.4</v>
      </c>
      <c r="D26" s="243">
        <v>322571.4</v>
      </c>
      <c r="E26" s="148"/>
      <c r="F26" s="150"/>
    </row>
    <row r="27" spans="1:6" s="295" customFormat="1" ht="11.25">
      <c r="A27" s="250">
        <v>124235231</v>
      </c>
      <c r="B27" s="50" t="s">
        <v>388</v>
      </c>
      <c r="C27" s="243">
        <v>419037.58</v>
      </c>
      <c r="D27" s="243">
        <v>419037.58</v>
      </c>
      <c r="E27" s="148"/>
      <c r="F27" s="150"/>
    </row>
    <row r="28" spans="1:6" s="295" customFormat="1" ht="11.25">
      <c r="A28" s="250">
        <v>124295291</v>
      </c>
      <c r="B28" s="50" t="s">
        <v>389</v>
      </c>
      <c r="C28" s="243">
        <v>340583.12</v>
      </c>
      <c r="D28" s="243">
        <v>340583.12</v>
      </c>
      <c r="E28" s="148"/>
      <c r="F28" s="150"/>
    </row>
    <row r="29" spans="1:6" s="295" customFormat="1" ht="11.25">
      <c r="A29" s="250">
        <v>124315311</v>
      </c>
      <c r="B29" s="50" t="s">
        <v>390</v>
      </c>
      <c r="C29" s="243">
        <v>138490.9</v>
      </c>
      <c r="D29" s="243">
        <v>138490.9</v>
      </c>
      <c r="E29" s="148"/>
      <c r="F29" s="150"/>
    </row>
    <row r="30" spans="1:6" s="295" customFormat="1" ht="11.25">
      <c r="A30" s="250">
        <v>124415411</v>
      </c>
      <c r="B30" s="50" t="s">
        <v>391</v>
      </c>
      <c r="C30" s="243">
        <v>15644716.58</v>
      </c>
      <c r="D30" s="243">
        <v>15644716.58</v>
      </c>
      <c r="E30" s="148"/>
      <c r="F30" s="150"/>
    </row>
    <row r="31" spans="1:6" s="295" customFormat="1" ht="11.25">
      <c r="A31" s="250">
        <v>124425421</v>
      </c>
      <c r="B31" s="50" t="s">
        <v>392</v>
      </c>
      <c r="C31" s="243">
        <v>1013437.12</v>
      </c>
      <c r="D31" s="243">
        <v>1013437.12</v>
      </c>
      <c r="E31" s="148"/>
      <c r="F31" s="150"/>
    </row>
    <row r="32" spans="1:6" s="295" customFormat="1" ht="11.25">
      <c r="A32" s="250">
        <v>124495491</v>
      </c>
      <c r="B32" s="50" t="s">
        <v>393</v>
      </c>
      <c r="C32" s="243">
        <v>618600.02</v>
      </c>
      <c r="D32" s="243">
        <v>618600.02</v>
      </c>
      <c r="E32" s="148"/>
      <c r="F32" s="150"/>
    </row>
    <row r="33" spans="1:6" s="295" customFormat="1" ht="11.25">
      <c r="A33" s="250">
        <v>124505511</v>
      </c>
      <c r="B33" s="50" t="s">
        <v>394</v>
      </c>
      <c r="C33" s="243">
        <v>232501.7</v>
      </c>
      <c r="D33" s="243">
        <v>232501.7</v>
      </c>
      <c r="E33" s="148"/>
      <c r="F33" s="150"/>
    </row>
    <row r="34" spans="1:6" s="295" customFormat="1" ht="11.25">
      <c r="A34" s="250">
        <v>124615611</v>
      </c>
      <c r="B34" s="50" t="s">
        <v>395</v>
      </c>
      <c r="C34" s="243">
        <v>1487.7</v>
      </c>
      <c r="D34" s="243">
        <v>1487.7</v>
      </c>
      <c r="E34" s="148"/>
      <c r="F34" s="150"/>
    </row>
    <row r="35" spans="1:6" s="295" customFormat="1" ht="11.25">
      <c r="A35" s="250">
        <v>124635631</v>
      </c>
      <c r="B35" s="50" t="s">
        <v>396</v>
      </c>
      <c r="C35" s="243">
        <v>4004276.09</v>
      </c>
      <c r="D35" s="243">
        <v>4004276.09</v>
      </c>
      <c r="E35" s="148"/>
      <c r="F35" s="150"/>
    </row>
    <row r="36" spans="1:6" s="295" customFormat="1" ht="11.25">
      <c r="A36" s="250">
        <v>124645641</v>
      </c>
      <c r="B36" s="50" t="s">
        <v>397</v>
      </c>
      <c r="C36" s="243">
        <v>810654.01</v>
      </c>
      <c r="D36" s="243">
        <v>810654.01</v>
      </c>
      <c r="E36" s="148"/>
      <c r="F36" s="150"/>
    </row>
    <row r="37" spans="1:6" s="295" customFormat="1" ht="11.25">
      <c r="A37" s="250">
        <v>124655651</v>
      </c>
      <c r="B37" s="50" t="s">
        <v>398</v>
      </c>
      <c r="C37" s="243">
        <v>1490644.96</v>
      </c>
      <c r="D37" s="243">
        <v>1490644.96</v>
      </c>
      <c r="E37" s="148"/>
      <c r="F37" s="150"/>
    </row>
    <row r="38" spans="1:6" s="295" customFormat="1" ht="11.25">
      <c r="A38" s="250">
        <v>124665663</v>
      </c>
      <c r="B38" s="50" t="s">
        <v>399</v>
      </c>
      <c r="C38" s="243">
        <v>57294.75</v>
      </c>
      <c r="D38" s="243">
        <v>57294.75</v>
      </c>
      <c r="E38" s="148"/>
      <c r="F38" s="150"/>
    </row>
    <row r="39" spans="1:6" s="295" customFormat="1" ht="11.25">
      <c r="A39" s="250">
        <v>124675671</v>
      </c>
      <c r="B39" s="50" t="s">
        <v>400</v>
      </c>
      <c r="C39" s="243">
        <v>329002.35</v>
      </c>
      <c r="D39" s="243">
        <v>329002.35</v>
      </c>
      <c r="E39" s="148"/>
      <c r="F39" s="150"/>
    </row>
    <row r="40" spans="1:6" s="295" customFormat="1" ht="11.25">
      <c r="A40" s="250">
        <v>124695691</v>
      </c>
      <c r="B40" s="50" t="s">
        <v>401</v>
      </c>
      <c r="C40" s="243">
        <v>76379.01</v>
      </c>
      <c r="D40" s="243">
        <v>76379.01</v>
      </c>
      <c r="E40" s="148"/>
      <c r="F40" s="150"/>
    </row>
    <row r="41" spans="1:6" s="295" customFormat="1" ht="11.25">
      <c r="A41" s="250">
        <v>124715133</v>
      </c>
      <c r="B41" s="50" t="s">
        <v>402</v>
      </c>
      <c r="C41" s="243">
        <v>35000</v>
      </c>
      <c r="D41" s="243">
        <v>35000</v>
      </c>
      <c r="E41" s="148"/>
      <c r="F41" s="150"/>
    </row>
    <row r="42" spans="1:6" ht="11.25">
      <c r="A42" s="186"/>
      <c r="B42" s="186" t="s">
        <v>84</v>
      </c>
      <c r="C42" s="152">
        <f>SUM(C22:C41)</f>
        <v>30548341.050000004</v>
      </c>
      <c r="D42" s="152">
        <f>SUM(D22:D41)</f>
        <v>30548341.050000004</v>
      </c>
      <c r="E42" s="152">
        <f>SUM(E22:E41)</f>
        <v>0</v>
      </c>
      <c r="F42" s="152"/>
    </row>
    <row r="43" spans="1:6" s="19" customFormat="1" ht="11.25">
      <c r="A43" s="171"/>
      <c r="B43" s="171"/>
      <c r="C43" s="28"/>
      <c r="D43" s="28"/>
      <c r="E43" s="28"/>
      <c r="F43" s="28"/>
    </row>
    <row r="44" spans="1:6" s="19" customFormat="1" ht="11.25">
      <c r="A44" s="171"/>
      <c r="B44" s="171"/>
      <c r="C44" s="28"/>
      <c r="D44" s="28"/>
      <c r="E44" s="28"/>
      <c r="F44" s="28"/>
    </row>
    <row r="45" spans="1:6" s="19" customFormat="1" ht="11.25" customHeight="1">
      <c r="A45" s="10" t="s">
        <v>274</v>
      </c>
      <c r="B45" s="10"/>
      <c r="C45" s="54"/>
      <c r="D45" s="54"/>
      <c r="E45" s="54"/>
      <c r="F45" s="55" t="s">
        <v>79</v>
      </c>
    </row>
    <row r="46" spans="1:6" s="19" customFormat="1" ht="11.25">
      <c r="A46" s="46"/>
      <c r="B46" s="46"/>
      <c r="C46" s="22"/>
      <c r="D46" s="9"/>
      <c r="E46" s="9"/>
      <c r="F46" s="8"/>
    </row>
    <row r="47" spans="1:6" s="19" customFormat="1" ht="15" customHeight="1">
      <c r="A47" s="15" t="s">
        <v>49</v>
      </c>
      <c r="B47" s="16" t="s">
        <v>50</v>
      </c>
      <c r="C47" s="59" t="s">
        <v>80</v>
      </c>
      <c r="D47" s="59" t="s">
        <v>81</v>
      </c>
      <c r="E47" s="59" t="s">
        <v>82</v>
      </c>
      <c r="F47" s="60" t="s">
        <v>83</v>
      </c>
    </row>
    <row r="48" spans="1:6" s="19" customFormat="1" ht="11.25">
      <c r="A48" s="173"/>
      <c r="B48" s="150"/>
      <c r="C48" s="147"/>
      <c r="D48" s="148"/>
      <c r="E48" s="148"/>
      <c r="F48" s="150"/>
    </row>
    <row r="49" spans="1:6" s="19" customFormat="1" ht="11.25">
      <c r="A49" s="173"/>
      <c r="B49" s="150"/>
      <c r="C49" s="147"/>
      <c r="D49" s="148"/>
      <c r="E49" s="148"/>
      <c r="F49" s="150"/>
    </row>
    <row r="50" spans="1:6" s="19" customFormat="1" ht="11.25">
      <c r="A50" s="173"/>
      <c r="B50" s="150"/>
      <c r="C50" s="147"/>
      <c r="D50" s="148"/>
      <c r="E50" s="148"/>
      <c r="F50" s="150"/>
    </row>
    <row r="51" spans="1:6" s="19" customFormat="1" ht="11.25">
      <c r="A51" s="173"/>
      <c r="B51" s="150"/>
      <c r="C51" s="147"/>
      <c r="D51" s="148"/>
      <c r="E51" s="148"/>
      <c r="F51" s="150"/>
    </row>
    <row r="52" spans="1:6" s="19" customFormat="1" ht="11.25">
      <c r="A52" s="186"/>
      <c r="B52" s="186" t="s">
        <v>84</v>
      </c>
      <c r="C52" s="152">
        <f>SUM(C48:C51)</f>
        <v>0</v>
      </c>
      <c r="D52" s="152">
        <f>SUM(D48:D51)</f>
        <v>0</v>
      </c>
      <c r="E52" s="152">
        <f>SUM(E48:E51)</f>
        <v>0</v>
      </c>
      <c r="F52" s="152"/>
    </row>
    <row r="53" spans="1:6" s="19" customFormat="1" ht="11.25">
      <c r="A53" s="61"/>
      <c r="B53" s="61"/>
      <c r="C53" s="62"/>
      <c r="D53" s="62"/>
      <c r="E53" s="62"/>
      <c r="F53" s="28"/>
    </row>
    <row r="55" spans="1:6" ht="11.25">
      <c r="A55" s="10" t="s">
        <v>275</v>
      </c>
      <c r="B55" s="10"/>
      <c r="C55" s="54"/>
      <c r="D55" s="54"/>
      <c r="E55" s="54"/>
      <c r="F55" s="55" t="s">
        <v>79</v>
      </c>
    </row>
    <row r="56" spans="1:8" ht="11.25">
      <c r="A56" s="46"/>
      <c r="B56" s="46"/>
      <c r="C56" s="22"/>
      <c r="F56" s="275"/>
      <c r="H56" s="9"/>
    </row>
    <row r="57" spans="1:8" ht="11.25">
      <c r="A57" s="15" t="s">
        <v>49</v>
      </c>
      <c r="B57" s="16" t="s">
        <v>50</v>
      </c>
      <c r="C57" s="59" t="s">
        <v>80</v>
      </c>
      <c r="D57" s="59" t="s">
        <v>81</v>
      </c>
      <c r="E57" s="59" t="s">
        <v>82</v>
      </c>
      <c r="F57" s="60" t="s">
        <v>83</v>
      </c>
      <c r="H57" s="9"/>
    </row>
    <row r="58" spans="1:8" ht="11.25">
      <c r="A58" s="173"/>
      <c r="B58" s="150"/>
      <c r="C58" s="147"/>
      <c r="D58" s="148"/>
      <c r="E58" s="148"/>
      <c r="F58" s="150"/>
      <c r="H58" s="9"/>
    </row>
    <row r="59" spans="1:8" ht="11.25">
      <c r="A59" s="173"/>
      <c r="B59" s="150"/>
      <c r="C59" s="147"/>
      <c r="D59" s="148"/>
      <c r="E59" s="148"/>
      <c r="F59" s="150"/>
      <c r="H59" s="9"/>
    </row>
    <row r="60" spans="1:6" ht="11.25">
      <c r="A60" s="173"/>
      <c r="B60" s="150"/>
      <c r="C60" s="147"/>
      <c r="D60" s="148"/>
      <c r="E60" s="148"/>
      <c r="F60" s="150"/>
    </row>
    <row r="61" spans="1:6" ht="11.25">
      <c r="A61" s="173"/>
      <c r="B61" s="150"/>
      <c r="C61" s="147"/>
      <c r="D61" s="148"/>
      <c r="E61" s="148"/>
      <c r="F61" s="150"/>
    </row>
    <row r="62" spans="1:6" ht="11.25">
      <c r="A62" s="186"/>
      <c r="B62" s="186" t="s">
        <v>84</v>
      </c>
      <c r="C62" s="152">
        <f>SUM(C58:C61)</f>
        <v>0</v>
      </c>
      <c r="D62" s="152">
        <f>SUM(D58:D61)</f>
        <v>0</v>
      </c>
      <c r="E62" s="152">
        <f>SUM(E58:E61)</f>
        <v>0</v>
      </c>
      <c r="F62" s="152"/>
    </row>
    <row r="65" spans="1:6" ht="11.25">
      <c r="A65" s="10" t="s">
        <v>276</v>
      </c>
      <c r="B65" s="10"/>
      <c r="C65" s="54"/>
      <c r="D65" s="54"/>
      <c r="E65" s="54"/>
      <c r="F65" s="55" t="s">
        <v>79</v>
      </c>
    </row>
    <row r="66" spans="1:6" ht="11.25">
      <c r="A66" s="46"/>
      <c r="B66" s="46"/>
      <c r="C66" s="22"/>
      <c r="F66" s="275"/>
    </row>
    <row r="67" spans="1:6" ht="11.25">
      <c r="A67" s="15" t="s">
        <v>49</v>
      </c>
      <c r="B67" s="16" t="s">
        <v>50</v>
      </c>
      <c r="C67" s="59" t="s">
        <v>80</v>
      </c>
      <c r="D67" s="59" t="s">
        <v>81</v>
      </c>
      <c r="E67" s="59" t="s">
        <v>82</v>
      </c>
      <c r="F67" s="60" t="s">
        <v>83</v>
      </c>
    </row>
    <row r="68" spans="1:6" ht="11.25">
      <c r="A68" s="50">
        <v>126305111</v>
      </c>
      <c r="B68" s="50" t="s">
        <v>383</v>
      </c>
      <c r="C68" s="243">
        <v>-585915.39</v>
      </c>
      <c r="D68" s="243">
        <v>-585915.39</v>
      </c>
      <c r="E68" s="148"/>
      <c r="F68" s="150"/>
    </row>
    <row r="69" spans="1:6" s="295" customFormat="1" ht="11.25">
      <c r="A69" s="50">
        <v>126305151</v>
      </c>
      <c r="B69" s="50" t="s">
        <v>385</v>
      </c>
      <c r="C69" s="243">
        <v>-132655.38</v>
      </c>
      <c r="D69" s="243">
        <v>-132655.38</v>
      </c>
      <c r="E69" s="148"/>
      <c r="F69" s="150"/>
    </row>
    <row r="70" spans="1:6" s="295" customFormat="1" ht="11.25">
      <c r="A70" s="50">
        <v>126305191</v>
      </c>
      <c r="B70" s="50" t="s">
        <v>386</v>
      </c>
      <c r="C70" s="243">
        <v>-8061.13</v>
      </c>
      <c r="D70" s="243">
        <v>-8061.13</v>
      </c>
      <c r="E70" s="148"/>
      <c r="F70" s="150"/>
    </row>
    <row r="71" spans="1:6" s="295" customFormat="1" ht="11.25">
      <c r="A71" s="50">
        <v>126305211</v>
      </c>
      <c r="B71" s="50" t="s">
        <v>387</v>
      </c>
      <c r="C71" s="243">
        <v>-4772.82</v>
      </c>
      <c r="D71" s="243">
        <v>-4772.82</v>
      </c>
      <c r="E71" s="148"/>
      <c r="F71" s="150"/>
    </row>
    <row r="72" spans="1:6" s="295" customFormat="1" ht="11.25">
      <c r="A72" s="50">
        <v>126305231</v>
      </c>
      <c r="B72" s="50" t="s">
        <v>388</v>
      </c>
      <c r="C72" s="243">
        <v>-25531.74</v>
      </c>
      <c r="D72" s="243">
        <v>-25531.74</v>
      </c>
      <c r="E72" s="148"/>
      <c r="F72" s="150"/>
    </row>
    <row r="73" spans="1:6" s="295" customFormat="1" ht="11.25">
      <c r="A73" s="50">
        <v>126305291</v>
      </c>
      <c r="B73" s="50" t="s">
        <v>389</v>
      </c>
      <c r="C73" s="243">
        <v>-97792</v>
      </c>
      <c r="D73" s="243">
        <v>-97792</v>
      </c>
      <c r="E73" s="148"/>
      <c r="F73" s="150"/>
    </row>
    <row r="74" spans="1:6" s="295" customFormat="1" ht="11.25">
      <c r="A74" s="50">
        <v>126305311</v>
      </c>
      <c r="B74" s="50" t="s">
        <v>390</v>
      </c>
      <c r="C74" s="243">
        <v>-1233.38</v>
      </c>
      <c r="D74" s="243">
        <v>-1233.38</v>
      </c>
      <c r="E74" s="148"/>
      <c r="F74" s="150"/>
    </row>
    <row r="75" spans="1:6" s="295" customFormat="1" ht="11.25">
      <c r="A75" s="50">
        <v>126305411</v>
      </c>
      <c r="B75" s="50" t="s">
        <v>391</v>
      </c>
      <c r="C75" s="243">
        <v>-2245293.15</v>
      </c>
      <c r="D75" s="243">
        <v>-2245293.15</v>
      </c>
      <c r="E75" s="148"/>
      <c r="F75" s="150"/>
    </row>
    <row r="76" spans="1:6" s="295" customFormat="1" ht="11.25">
      <c r="A76" s="50">
        <v>126305421</v>
      </c>
      <c r="B76" s="50" t="s">
        <v>392</v>
      </c>
      <c r="C76" s="243">
        <v>-14605.85</v>
      </c>
      <c r="D76" s="243">
        <v>-14605.85</v>
      </c>
      <c r="E76" s="148"/>
      <c r="F76" s="150"/>
    </row>
    <row r="77" spans="1:6" s="295" customFormat="1" ht="11.25">
      <c r="A77" s="50">
        <v>126305491</v>
      </c>
      <c r="B77" s="50" t="s">
        <v>393</v>
      </c>
      <c r="C77" s="243">
        <v>-127612.52</v>
      </c>
      <c r="D77" s="243">
        <v>-127612.52</v>
      </c>
      <c r="E77" s="148"/>
      <c r="F77" s="150"/>
    </row>
    <row r="78" spans="1:6" s="295" customFormat="1" ht="11.25">
      <c r="A78" s="50">
        <v>126305511</v>
      </c>
      <c r="B78" s="50" t="s">
        <v>394</v>
      </c>
      <c r="C78" s="243">
        <v>-8989.71</v>
      </c>
      <c r="D78" s="243">
        <v>-8989.71</v>
      </c>
      <c r="E78" s="148"/>
      <c r="F78" s="150"/>
    </row>
    <row r="79" spans="1:6" s="295" customFormat="1" ht="11.25">
      <c r="A79" s="50">
        <v>126305611</v>
      </c>
      <c r="B79" s="50" t="s">
        <v>395</v>
      </c>
      <c r="C79" s="50">
        <v>-402.92</v>
      </c>
      <c r="D79" s="50">
        <v>-402.92</v>
      </c>
      <c r="E79" s="148"/>
      <c r="F79" s="150"/>
    </row>
    <row r="80" spans="1:6" s="295" customFormat="1" ht="11.25">
      <c r="A80" s="50">
        <v>126305631</v>
      </c>
      <c r="B80" s="50" t="s">
        <v>396</v>
      </c>
      <c r="C80" s="243">
        <v>-190060.2</v>
      </c>
      <c r="D80" s="243">
        <v>-190060.2</v>
      </c>
      <c r="E80" s="148"/>
      <c r="F80" s="150"/>
    </row>
    <row r="81" spans="1:6" s="295" customFormat="1" ht="11.25">
      <c r="A81" s="50">
        <v>126305641</v>
      </c>
      <c r="B81" s="50" t="s">
        <v>397</v>
      </c>
      <c r="C81" s="243">
        <v>-743040.08</v>
      </c>
      <c r="D81" s="243">
        <v>-743040.08</v>
      </c>
      <c r="E81" s="148"/>
      <c r="F81" s="150"/>
    </row>
    <row r="82" spans="1:6" s="295" customFormat="1" ht="11.25">
      <c r="A82" s="50">
        <v>126305651</v>
      </c>
      <c r="B82" s="50" t="s">
        <v>398</v>
      </c>
      <c r="C82" s="243">
        <v>-108825.26</v>
      </c>
      <c r="D82" s="243">
        <v>-108825.26</v>
      </c>
      <c r="E82" s="148"/>
      <c r="F82" s="150"/>
    </row>
    <row r="83" spans="1:6" s="295" customFormat="1" ht="11.25">
      <c r="A83" s="50">
        <v>126305663</v>
      </c>
      <c r="B83" s="50" t="s">
        <v>399</v>
      </c>
      <c r="C83" s="243">
        <v>-4319.1</v>
      </c>
      <c r="D83" s="243">
        <v>-4319.1</v>
      </c>
      <c r="E83" s="148"/>
      <c r="F83" s="150"/>
    </row>
    <row r="84" spans="1:6" s="295" customFormat="1" ht="11.25">
      <c r="A84" s="50">
        <v>126305671</v>
      </c>
      <c r="B84" s="50" t="s">
        <v>400</v>
      </c>
      <c r="C84" s="243">
        <v>-48905.66</v>
      </c>
      <c r="D84" s="243">
        <v>-48905.66</v>
      </c>
      <c r="E84" s="148"/>
      <c r="F84" s="150"/>
    </row>
    <row r="85" spans="1:6" s="295" customFormat="1" ht="11.25">
      <c r="A85" s="50">
        <v>126305691</v>
      </c>
      <c r="B85" s="50" t="s">
        <v>401</v>
      </c>
      <c r="C85" s="243">
        <v>-5820.01</v>
      </c>
      <c r="D85" s="243">
        <v>-5820.01</v>
      </c>
      <c r="E85" s="148"/>
      <c r="F85" s="150"/>
    </row>
    <row r="86" spans="1:6" ht="11.25">
      <c r="A86" s="186"/>
      <c r="B86" s="186" t="s">
        <v>84</v>
      </c>
      <c r="C86" s="152">
        <f>SUM(C68:C85)</f>
        <v>-4353836.3</v>
      </c>
      <c r="D86" s="152">
        <f>SUM(D68:D85)</f>
        <v>-4353836.3</v>
      </c>
      <c r="E86" s="152">
        <f>SUM(E68:E85)</f>
        <v>0</v>
      </c>
      <c r="F86" s="152"/>
    </row>
    <row r="89" spans="1:6" ht="11.25">
      <c r="A89" s="10" t="s">
        <v>277</v>
      </c>
      <c r="B89" s="10"/>
      <c r="C89" s="54"/>
      <c r="D89" s="54"/>
      <c r="E89" s="54"/>
      <c r="F89" s="55" t="s">
        <v>79</v>
      </c>
    </row>
    <row r="90" spans="1:6" ht="11.25">
      <c r="A90" s="46"/>
      <c r="B90" s="46"/>
      <c r="C90" s="22"/>
      <c r="F90" s="275"/>
    </row>
    <row r="91" spans="1:6" ht="11.25">
      <c r="A91" s="15" t="s">
        <v>49</v>
      </c>
      <c r="B91" s="16" t="s">
        <v>50</v>
      </c>
      <c r="C91" s="59" t="s">
        <v>80</v>
      </c>
      <c r="D91" s="59" t="s">
        <v>81</v>
      </c>
      <c r="E91" s="59" t="s">
        <v>82</v>
      </c>
      <c r="F91" s="60" t="s">
        <v>83</v>
      </c>
    </row>
    <row r="92" spans="1:6" ht="11.25">
      <c r="A92" s="173"/>
      <c r="B92" s="150"/>
      <c r="C92" s="147"/>
      <c r="D92" s="148"/>
      <c r="E92" s="148"/>
      <c r="F92" s="150"/>
    </row>
    <row r="93" spans="1:6" ht="11.25">
      <c r="A93" s="173"/>
      <c r="B93" s="150"/>
      <c r="C93" s="147"/>
      <c r="D93" s="148"/>
      <c r="E93" s="148"/>
      <c r="F93" s="150"/>
    </row>
    <row r="94" spans="1:6" ht="11.25">
      <c r="A94" s="173"/>
      <c r="B94" s="150"/>
      <c r="C94" s="147"/>
      <c r="D94" s="148"/>
      <c r="E94" s="148"/>
      <c r="F94" s="150"/>
    </row>
    <row r="95" spans="1:6" ht="11.25">
      <c r="A95" s="173"/>
      <c r="B95" s="150"/>
      <c r="C95" s="147"/>
      <c r="D95" s="148"/>
      <c r="E95" s="148"/>
      <c r="F95" s="150"/>
    </row>
    <row r="96" spans="1:6" ht="11.25">
      <c r="A96" s="186"/>
      <c r="B96" s="186" t="s">
        <v>84</v>
      </c>
      <c r="C96" s="152">
        <f>SUM(C92:C95)</f>
        <v>0</v>
      </c>
      <c r="D96" s="152">
        <f>SUM(D92:D95)</f>
        <v>0</v>
      </c>
      <c r="E96" s="152">
        <f>SUM(E92:E95)</f>
        <v>0</v>
      </c>
      <c r="F96" s="152"/>
    </row>
  </sheetData>
  <sheetProtection/>
  <dataValidations count="6">
    <dataValidation allowBlank="1" showInputMessage="1" showErrorMessage="1" prompt="Criterio para la aplicación de depreciación: anual, mensual, trimestral, etc." sqref="F7 F21 F47 F57 F67 F91"/>
    <dataValidation allowBlank="1" showInputMessage="1" showErrorMessage="1" prompt="Diferencia entre el saldo final y el inicial presentados." sqref="E7 E21 E47 E57 E67 E91"/>
    <dataValidation allowBlank="1" showInputMessage="1" showErrorMessage="1" prompt="Saldo al 31 de diciembre del año anterior a la cuenta pública que se presenta." sqref="C7 C21 C47 C57 C67 C91"/>
    <dataValidation allowBlank="1" showInputMessage="1" showErrorMessage="1" prompt="Corresponde al número de la cuenta de acuerdo al Plan de Cuentas emitido por el CONAC (DOF 22/11/2010)." sqref="A7 A21 A47 A57 A67 A91"/>
    <dataValidation allowBlank="1" showInputMessage="1" showErrorMessage="1" prompt="Corresponde al nombre o descripción de la cuenta de acuerdo al Plan de Cuentas emitido por el CONAC." sqref="B7 B21 B47 B57 B67 B91"/>
    <dataValidation allowBlank="1" showInputMessage="1" showErrorMessage="1" prompt="Importe final del periodo que corresponde la cuenta pública presentada (mensual:  enero, febrero, marzo, etc.; trimestral: 1er, 2do, 3ro. o 4to.)." sqref="D7 D21 D47 D57 D67 D91"/>
  </dataValidations>
  <printOptions/>
  <pageMargins left="0.7" right="0.7" top="0.75" bottom="0.7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2012-12-11T20:36:24Z</dcterms:created>
  <dcterms:modified xsi:type="dcterms:W3CDTF">2015-04-30T03:18:15Z</dcterms:modified>
  <cp:category/>
  <cp:version/>
  <cp:contentType/>
  <cp:contentStatus/>
</cp:coreProperties>
</file>