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tabRatio="946" activeTab="0"/>
  </bookViews>
  <sheets>
    <sheet name="Notas a los Edos Financieros" sheetId="1" r:id="rId1"/>
    <sheet name="ESF-01" sheetId="2" r:id="rId2"/>
    <sheet name="ESF-02 " sheetId="3" r:id="rId3"/>
    <sheet name="ESF-03" sheetId="4" r:id="rId4"/>
    <sheet name="ESF-05" sheetId="5" r:id="rId5"/>
    <sheet name="ESF-06 " sheetId="6" r:id="rId6"/>
    <sheet name="ESF-07" sheetId="7" r:id="rId7"/>
    <sheet name="ESF-08" sheetId="8" r:id="rId8"/>
    <sheet name="ESF-09" sheetId="9" r:id="rId9"/>
    <sheet name="ESF-10" sheetId="10" r:id="rId10"/>
    <sheet name="ESF-11" sheetId="11" r:id="rId11"/>
    <sheet name="ESF-12 " sheetId="12" r:id="rId12"/>
    <sheet name="ESF-13" sheetId="13" r:id="rId13"/>
    <sheet name="ESF-14" sheetId="14" r:id="rId14"/>
    <sheet name="ESF-15" sheetId="15" r:id="rId15"/>
    <sheet name="ERA-01" sheetId="16" r:id="rId16"/>
    <sheet name="ERA-02" sheetId="17" r:id="rId17"/>
    <sheet name="ERA-03 " sheetId="18" r:id="rId18"/>
    <sheet name="VHP-01" sheetId="19" r:id="rId19"/>
    <sheet name="VHP-02" sheetId="20" r:id="rId20"/>
    <sheet name="EFE-01  " sheetId="21" r:id="rId21"/>
    <sheet name="EFE-02" sheetId="22" r:id="rId22"/>
    <sheet name="Memoria" sheetId="23" r:id="rId23"/>
  </sheets>
  <definedNames>
    <definedName name="_xlnm.Print_Area" localSheetId="20">'EFE-01  '!$A$1:$E$71</definedName>
    <definedName name="_xlnm.Print_Area" localSheetId="21">'EFE-02'!$A$1:$D$23</definedName>
    <definedName name="_xlnm.Print_Area" localSheetId="15">'ERA-01'!$A$1:$D$88</definedName>
    <definedName name="_xlnm.Print_Area" localSheetId="16">'ERA-02'!$A$1:$E$14</definedName>
    <definedName name="_xlnm.Print_Area" localSheetId="17">'ERA-03 '!$A$1:$E$71</definedName>
    <definedName name="_xlnm.Print_Area" localSheetId="1">'ESF-01'!$A$1:$F$35</definedName>
    <definedName name="_xlnm.Print_Area" localSheetId="2">'ESF-02 '!$A$1:$E$22</definedName>
    <definedName name="_xlnm.Print_Area" localSheetId="3">'ESF-03'!$A$1:$I$49</definedName>
    <definedName name="_xlnm.Print_Area" localSheetId="5">'ESF-06 '!$A$1:$G$12</definedName>
    <definedName name="_xlnm.Print_Area" localSheetId="6">'ESF-07'!$A$1:$E$11</definedName>
    <definedName name="_xlnm.Print_Area" localSheetId="7">'ESF-08'!$A$1:$F$61</definedName>
    <definedName name="_xlnm.Print_Area" localSheetId="8">'ESF-09'!$A$1:$F$27</definedName>
    <definedName name="_xlnm.Print_Area" localSheetId="9">'ESF-10'!$A$1:$H$8</definedName>
    <definedName name="_xlnm.Print_Area" localSheetId="10">'ESF-11'!$A$1:$D$13</definedName>
    <definedName name="_xlnm.Print_Area" localSheetId="11">'ESF-12 '!$A$1:$H$90</definedName>
    <definedName name="_xlnm.Print_Area" localSheetId="12">'ESF-13'!$A$1:$E$19</definedName>
    <definedName name="_xlnm.Print_Area" localSheetId="13">'ESF-14'!$A$1:$E$11</definedName>
    <definedName name="_xlnm.Print_Area" localSheetId="14">'ESF-15'!$A$1:$AA$14</definedName>
    <definedName name="_xlnm.Print_Area" localSheetId="22">'Memoria'!$A$1:$E$39</definedName>
    <definedName name="_xlnm.Print_Area" localSheetId="0">'Notas a los Edos Financieros'!$A$1:$C$47</definedName>
    <definedName name="_xlnm.Print_Area" localSheetId="18">'VHP-01'!$A$1:$G$12</definedName>
    <definedName name="_xlnm.Print_Area" localSheetId="19">'VHP-02'!$A$1:$F$50</definedName>
    <definedName name="_xlnm.Print_Titles" localSheetId="20">'EFE-01  '!$1:$7</definedName>
    <definedName name="_xlnm.Print_Titles" localSheetId="15">'ERA-01'!$1:$7</definedName>
    <definedName name="_xlnm.Print_Titles" localSheetId="17">'ERA-03 '!$1:$7</definedName>
    <definedName name="_xlnm.Print_Titles" localSheetId="0">'Notas a los Edos Financieros'!$1:$6</definedName>
  </definedNames>
  <calcPr fullCalcOnLoad="1"/>
</workbook>
</file>

<file path=xl/sharedStrings.xml><?xml version="1.0" encoding="utf-8"?>
<sst xmlns="http://schemas.openxmlformats.org/spreadsheetml/2006/main" count="1031" uniqueCount="653">
  <si>
    <t>I.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</si>
  <si>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</si>
  <si>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</si>
  <si>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</si>
  <si>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</si>
  <si>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</si>
  <si>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</si>
  <si>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</si>
  <si>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</si>
  <si>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</si>
  <si>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</si>
  <si>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</si>
  <si>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</si>
  <si>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</si>
  <si>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</si>
  <si>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</si>
  <si>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</si>
  <si>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</si>
  <si>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</si>
  <si>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</si>
  <si>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</si>
  <si>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</si>
  <si>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</si>
  <si>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</si>
  <si>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</si>
  <si>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</si>
  <si>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</si>
  <si>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</si>
  <si>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</si>
  <si>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</si>
  <si>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ERA-01</t>
  </si>
  <si>
    <t>INGRESOS</t>
  </si>
  <si>
    <t>ERA-02</t>
  </si>
  <si>
    <t>OTROS INGRESOS</t>
  </si>
  <si>
    <t>ERA-03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</si>
  <si>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</si>
  <si>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</si>
  <si>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</si>
  <si>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</si>
  <si>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</si>
  <si>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</si>
  <si>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</si>
  <si>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</si>
  <si>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</si>
  <si>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</si>
  <si>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</si>
  <si>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</si>
  <si>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</si>
  <si>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</si>
  <si>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I. INFORMACION CONTABLE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</si>
  <si>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</si>
  <si>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</si>
  <si>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</si>
  <si>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</si>
  <si>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</si>
  <si>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</si>
  <si>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</si>
  <si>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</si>
  <si>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</si>
  <si>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</si>
  <si>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</si>
  <si>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</si>
  <si>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</si>
  <si>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</si>
  <si>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</si>
  <si>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</si>
  <si>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</si>
  <si>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</si>
  <si>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</si>
  <si>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</si>
  <si>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</si>
  <si>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</si>
  <si>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</si>
  <si>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</si>
  <si>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</si>
  <si>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</si>
  <si>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</si>
  <si>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</si>
  <si>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</si>
  <si>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</si>
  <si>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I. INFORMACIÓN CONTABLE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</si>
  <si>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</si>
  <si>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</si>
  <si>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</si>
  <si>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</si>
  <si>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</si>
  <si>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</si>
  <si>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</t>
  </si>
  <si>
    <t>1240    BIENES MUEBLES</t>
  </si>
  <si>
    <t>NOTA:        ESF-09</t>
  </si>
  <si>
    <t>1265    AMORTIZACIÓN ACUMULADA DE BIENES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</si>
  <si>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</si>
  <si>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</si>
  <si>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</si>
  <si>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</si>
  <si>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</si>
  <si>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</si>
  <si>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</si>
  <si>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 xml:space="preserve">CUENTAS X PAGAR CP </t>
  </si>
  <si>
    <t>NOTA:         ESF-13</t>
  </si>
  <si>
    <t>NATURALEZA</t>
  </si>
  <si>
    <t>NOTA:     ESF-14</t>
  </si>
  <si>
    <t>DE GESTION ADMINISTRATIVA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</si>
  <si>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</si>
  <si>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</si>
  <si>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</si>
  <si>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</si>
  <si>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</si>
  <si>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</si>
  <si>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</si>
  <si>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</si>
  <si>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</si>
  <si>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</si>
  <si>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</si>
  <si>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</si>
  <si>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</si>
  <si>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</si>
  <si>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</si>
  <si>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</si>
  <si>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</si>
  <si>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</si>
  <si>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</si>
  <si>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TOTAL CREDITOS</t>
  </si>
  <si>
    <t>I. INFORMACIÓN CONTABLE/PRESUPUESTAL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</si>
  <si>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</si>
  <si>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</si>
  <si>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</si>
  <si>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</si>
  <si>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</si>
  <si>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</si>
  <si>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</si>
  <si>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</si>
  <si>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 xml:space="preserve">Total 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</si>
  <si>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</si>
  <si>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</si>
  <si>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</si>
  <si>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</si>
  <si>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</si>
  <si>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</si>
  <si>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</si>
  <si>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</si>
  <si>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</si>
  <si>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</si>
  <si>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</si>
  <si>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</si>
  <si>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</si>
  <si>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</si>
  <si>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</si>
  <si>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</si>
  <si>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</si>
  <si>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</si>
  <si>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</si>
  <si>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</si>
  <si>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</si>
  <si>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</si>
  <si>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</si>
  <si>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</si>
  <si>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</si>
  <si>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</si>
  <si>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</si>
  <si>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</si>
  <si>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</si>
  <si>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</si>
  <si>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</si>
  <si>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</si>
  <si>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</si>
  <si>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</si>
  <si>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</si>
  <si>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</si>
  <si>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</si>
  <si>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</si>
  <si>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</si>
  <si>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</si>
  <si>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</si>
  <si>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</si>
  <si>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</si>
  <si>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</si>
  <si>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</si>
  <si>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</si>
  <si>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</si>
  <si>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Dispuesto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</si>
  <si>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</si>
  <si>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</si>
  <si>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</si>
  <si>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</si>
  <si>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</si>
  <si>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</si>
  <si>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</si>
  <si>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</si>
  <si>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</si>
  <si>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</si>
  <si>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1260    DEPRECIACIÓN Y DETERIORO ACUMULADA DE BIENES</t>
  </si>
  <si>
    <t>2130  Y  2230   DEUDA PUBLICA</t>
  </si>
  <si>
    <t>4100  Y  4200    INGRESOS</t>
  </si>
  <si>
    <t>4300    OTROS INGRESOS Y BENEFICIOS</t>
  </si>
  <si>
    <t>5000    GASTOS Y OTRAS PÉRDIDAS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</si>
  <si>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</si>
  <si>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</si>
  <si>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</si>
  <si>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</si>
  <si>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</si>
  <si>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</si>
  <si>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</si>
  <si>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</si>
  <si>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</si>
  <si>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1115    FONDOS C/AFECTACION ESPECIFICA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</si>
  <si>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</si>
  <si>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</si>
  <si>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</si>
  <si>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</si>
  <si>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</si>
  <si>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2160    FONDOS Y BIENES DE TERCEROS EN GARANTÍA Y/O ADMINISTRACIÓN A CORTO PLAZO</t>
  </si>
  <si>
    <t>2240    PASIVO DIFERIDO A LARGO PLAZO</t>
  </si>
  <si>
    <t>1110    FLUJO DE EFECTIVO</t>
  </si>
  <si>
    <t>1210, 1230, 1240 Y 1250  INVERSIONES, ADQ. BIENES MUEBLES, INMUEBLES E INTANGIBLES</t>
  </si>
  <si>
    <t xml:space="preserve">NOTAS A LOS ESTADOS FINANCIEROS                 </t>
  </si>
  <si>
    <t>NOTAS</t>
  </si>
  <si>
    <t>DESCRIPCIÓN</t>
  </si>
  <si>
    <t>Bajo protesta de decir verdad declaramos que los Estados Financieros y sus notas, son razonablemente correctos y son responsabilidad del emisor</t>
  </si>
  <si>
    <t>2013</t>
  </si>
  <si>
    <t>Núm. Contrato de Crédito</t>
  </si>
  <si>
    <t>1129    OTROS DERECHOS A RECIBIR</t>
  </si>
  <si>
    <t>1134    DERECHOS A RECIBIR BIENES O SERVICIOS</t>
  </si>
  <si>
    <t>GONZALEZ VEGA LETICIA</t>
  </si>
  <si>
    <t>SANCHEZ ROMERO LUIS MANUEL</t>
  </si>
  <si>
    <t>ANGELES  OLALDE  JOSE FRANCISCO</t>
  </si>
  <si>
    <t>RAYO CRUZ CARLOS ALBERTO</t>
  </si>
  <si>
    <t>RAYO BUSTOS JAIME</t>
  </si>
  <si>
    <t>GONZALEZ HERNANDEZ EDUARDO</t>
  </si>
  <si>
    <t>FUNCIONARIOS Y EMPLEADOS</t>
  </si>
  <si>
    <t>PEREZ ALONSO ANDRES</t>
  </si>
  <si>
    <t>CHAVEZ ROJAS ENRIQUE</t>
  </si>
  <si>
    <t>LANDIN MOYA MA ROSARIO</t>
  </si>
  <si>
    <t>FUENTES  RESENDIZ SOFIA CECILIA</t>
  </si>
  <si>
    <t>GASTOS POR COMPROBAR</t>
  </si>
  <si>
    <t>LIBRE PARA MUNICIPIO</t>
  </si>
  <si>
    <t>FINANCIAMIENTOS</t>
  </si>
  <si>
    <t>CALIXTO AMADOR ELISEO</t>
  </si>
  <si>
    <t>HERNANDEZ FERREIRA J. JESUS</t>
  </si>
  <si>
    <t>VAZQUEZ CORDERO JOSE LUIS</t>
  </si>
  <si>
    <t>ANTICIPOS DE NOMINA</t>
  </si>
  <si>
    <t>GONZALEZ RAMIREZ VERONICA</t>
  </si>
  <si>
    <t>GARCIA ALVAREZ ISABEL CRISTINA</t>
  </si>
  <si>
    <t>MEXICANO SAUCILLO SANDRA</t>
  </si>
  <si>
    <t>LOPEZ  ZAVALA  MA SOCORRO</t>
  </si>
  <si>
    <t>OLVERA OLALDE J. JESUS</t>
  </si>
  <si>
    <t>PUCHOTE GARCIA LAURA KAREN</t>
  </si>
  <si>
    <t>112900001</t>
  </si>
  <si>
    <t>DE LA LLATA GOMEZ EDUARDO MARIA</t>
  </si>
  <si>
    <t>TOVAR ZUASTES  REFUGIO</t>
  </si>
  <si>
    <t>GRUPO CONSTRUCTOR ALCE S.A DE C.V</t>
  </si>
  <si>
    <t>TORRES LOPEZ ARMANDO</t>
  </si>
  <si>
    <t>CONV PTC-10-11-009-071</t>
  </si>
  <si>
    <t>JAPAC</t>
  </si>
  <si>
    <t>IMSS</t>
  </si>
  <si>
    <t>BANCO DEL BAJIO SA</t>
  </si>
  <si>
    <t>MUNICIPIO DE COMONFORT, GTO</t>
  </si>
  <si>
    <t>BBVA BANCOMER SA</t>
  </si>
  <si>
    <t>VELARDE MARTINEZ JUVENTINO</t>
  </si>
  <si>
    <t>CUESTA  HUITRON  MARCO ANTONIO</t>
  </si>
  <si>
    <t>RAMIREZ CARREÑO JAVIER</t>
  </si>
  <si>
    <t>MONTOYA FRIAS ALFARO</t>
  </si>
  <si>
    <t>113400001</t>
  </si>
  <si>
    <t>LAS AGUILAS CONSTRUYE S.A DE C.V.</t>
  </si>
  <si>
    <t>GRUPO IURANCHA S.A DE C.V.</t>
  </si>
  <si>
    <t>AIZCORBE CABEZA DE VACA JOSE</t>
  </si>
  <si>
    <t>RAMIREZ  TRONCOSO ARTURO</t>
  </si>
  <si>
    <t>ROCHA  SANTOYO LUIS</t>
  </si>
  <si>
    <t>CESAREO CONSTRUCCIONES S.A DE C.V.</t>
  </si>
  <si>
    <t>OLVERA LANDIN JOSE GUADALUPE</t>
  </si>
  <si>
    <t>PROYECTOS INTEGRALES DE</t>
  </si>
  <si>
    <t>"VIALIDADES Y CONSTRUCCIONES</t>
  </si>
  <si>
    <t>TELLEZ MOLINA JOSE JESUS</t>
  </si>
  <si>
    <t>MENDOZA ALEJANDRO</t>
  </si>
  <si>
    <t>PROYECTOS INTEGRA DE RESTAU ARQUI</t>
  </si>
  <si>
    <t>ALTER CALETRE SA DE CV</t>
  </si>
  <si>
    <t>ARQUITECTURA CONSTRUCTIVA MADAI SA</t>
  </si>
  <si>
    <t>GARCIA RANGEL RAMON ARTURO</t>
  </si>
  <si>
    <t>CONSTRUCTORA Y URBANIZADORA DE</t>
  </si>
  <si>
    <t>MENDOZA CUELLAR MARIA DE JESUS</t>
  </si>
  <si>
    <t>LAZARINI AGUILAR HUGO JOAQUIN</t>
  </si>
  <si>
    <t>GEMCOB SA DE CV</t>
  </si>
  <si>
    <t>CONST REGION BAJIO SA DE CV</t>
  </si>
  <si>
    <t>OLVERA RAMIREZ JUAN JESUS</t>
  </si>
  <si>
    <t>BARRON VERTIS FRANCISCO</t>
  </si>
  <si>
    <t>CALHER CONSTRUCCIONES</t>
  </si>
  <si>
    <t>OBRAS FIRMES DEL BAJIO SA DE CV</t>
  </si>
  <si>
    <t>QUIROZ GUTIERREZ DIANA</t>
  </si>
  <si>
    <t>Terrenos</t>
  </si>
  <si>
    <t>Edificios e instalaciones</t>
  </si>
  <si>
    <t>Infraestructura</t>
  </si>
  <si>
    <t>Edificacion habitacional</t>
  </si>
  <si>
    <t>Edificación no habitacional</t>
  </si>
  <si>
    <t>Constr obras p abastecde agua petróleo gas el</t>
  </si>
  <si>
    <t>División de terrenos y Constr de obras de urbaniz</t>
  </si>
  <si>
    <t>Construcción de vías de comunicación</t>
  </si>
  <si>
    <t>Muebles de oficina y estantería</t>
  </si>
  <si>
    <t>Computadoras y equipo periférico</t>
  </si>
  <si>
    <t>Otros mobiliarios y equipos de administración</t>
  </si>
  <si>
    <t>Equipo de audio y de video</t>
  </si>
  <si>
    <t>Camaras fotograficas y de video</t>
  </si>
  <si>
    <t>Otro mobiliario y equipo educacional y recreativo</t>
  </si>
  <si>
    <t>Instrumentos médicos</t>
  </si>
  <si>
    <t>Automóviles y camiones</t>
  </si>
  <si>
    <t>Otro equipo de transporte</t>
  </si>
  <si>
    <t>Equipo de defensa y de seguridad</t>
  </si>
  <si>
    <t>Maq y Eq Agropecuario</t>
  </si>
  <si>
    <t>Sistemas de aire acondicionado calefacción y refr</t>
  </si>
  <si>
    <t>Equipo de comunicación y telecomunicacion</t>
  </si>
  <si>
    <t>Eq de generación y distrib de energía eléctrica</t>
  </si>
  <si>
    <t>Herramientas y maquinas  herramienta</t>
  </si>
  <si>
    <t>Otros equipos</t>
  </si>
  <si>
    <t>HUERTA MONROY HUMBERTO</t>
  </si>
  <si>
    <t>2112   PROVEEDORES POR PAGAR A CORTO PLAZO</t>
  </si>
  <si>
    <t>2113   CONTRATISTAS POR PAGAR</t>
  </si>
  <si>
    <t>2119 OTRAS CUENTAS POR PAGAR</t>
  </si>
  <si>
    <t>2117   RETENCIONES Y CONTRIBUCIONES POR PAGAR</t>
  </si>
  <si>
    <t>TELLEZ   MOLINA JOSE JESUS</t>
  </si>
  <si>
    <t>CALVARIO RAMIREZ VICTORIA</t>
  </si>
  <si>
    <t>IMSS FORTA 2009</t>
  </si>
  <si>
    <t>REC MPAL RCV</t>
  </si>
  <si>
    <t>REC MPAL INFONAVIT</t>
  </si>
  <si>
    <t>10% ISR HON SAGARPA 07</t>
  </si>
  <si>
    <t xml:space="preserve"> ISR SALARIOS RM</t>
  </si>
  <si>
    <t>1% CEDULAR HONOR REC MPAL</t>
  </si>
  <si>
    <t>10% ISR ARRENDAMIENTO REC MPAL</t>
  </si>
  <si>
    <t>1% CEDULAR ARRENDAMIENTO</t>
  </si>
  <si>
    <t>ISR HONOR ASIM REC MPAL</t>
  </si>
  <si>
    <t>PRESTAMO SINDICATO</t>
  </si>
  <si>
    <t>CAJA ALIANZA</t>
  </si>
  <si>
    <t>SEGURO ING</t>
  </si>
  <si>
    <t>SEGURO METLIFE</t>
  </si>
  <si>
    <t>CAJA LIBERTAD</t>
  </si>
  <si>
    <t>FONACOT</t>
  </si>
  <si>
    <t>SERVICIO FUNERARIO</t>
  </si>
  <si>
    <t>CREDITO INFONAVIT</t>
  </si>
  <si>
    <t>RETENCION 5 AL MILLAR</t>
  </si>
  <si>
    <t>RETENCION  PERSONAL</t>
  </si>
  <si>
    <t>PENSION ALIMENTICIA</t>
  </si>
  <si>
    <t>CAJA ACRECENTA</t>
  </si>
  <si>
    <t>VINCULO CULTURAL DEL BAJIO</t>
  </si>
  <si>
    <t>GPO OPTICO EMPRESARIAL</t>
  </si>
  <si>
    <t>RAPISOLUCION</t>
  </si>
  <si>
    <t>REC MPAL IMSS</t>
  </si>
  <si>
    <t>2% NOMINA REC MPAL</t>
  </si>
  <si>
    <t>Fondo de Ahorro</t>
  </si>
  <si>
    <t>ISR REC MPAL</t>
  </si>
  <si>
    <t>ISR FORTA</t>
  </si>
  <si>
    <t>ISR INFRA</t>
  </si>
  <si>
    <t>ISR CASA DE LA CULTURA</t>
  </si>
  <si>
    <t>ISR HON ASIMILABLE REC MPAL</t>
  </si>
  <si>
    <t>ISR HON ASIMILABLE INFRA</t>
  </si>
  <si>
    <t>ISR HON ASIMILABLE  CASA DE LA CULTURA</t>
  </si>
  <si>
    <t>IMSS REC MPAL</t>
  </si>
  <si>
    <t>IMSS FORTA</t>
  </si>
  <si>
    <t>INFONAVIT FORTA</t>
  </si>
  <si>
    <t>10% ISR HON PROFESIONALES REC MPAL</t>
  </si>
  <si>
    <t>ISR HON PROFESIONALES CASA DE LA CULTURA</t>
  </si>
  <si>
    <t>1% CED HON PROFESIONALES REC MPAL</t>
  </si>
  <si>
    <t>1% CED HON PROFESIONALES CASA DE LA CULTURA</t>
  </si>
  <si>
    <t>1% CED ARRENDAMIENTO REC MPAL</t>
  </si>
  <si>
    <t>ISR EJERCICIO 2013</t>
  </si>
  <si>
    <t>NOTAS A LOS ESTADOS FINANCIEROS DE MARZO DE 2014</t>
  </si>
  <si>
    <t>ADQ DE RESERVA TERRITORIAL</t>
  </si>
  <si>
    <t>BANCO DEL BAJIO SA INS DE BCA MULTIPLE</t>
  </si>
  <si>
    <t>S/N</t>
  </si>
  <si>
    <t xml:space="preserve"> TIIE +1.70%</t>
  </si>
  <si>
    <t>205/2011</t>
  </si>
  <si>
    <t>GOBIERNO DEL ESTADO</t>
  </si>
  <si>
    <t>PARTICIPACIONES FEDERALES</t>
  </si>
  <si>
    <t>2 DE 180</t>
  </si>
  <si>
    <t>REC MPAL SUBS AL EMPLEO</t>
  </si>
  <si>
    <t>FORTALECIMIENTO SUBS AL EMPLEO</t>
  </si>
  <si>
    <t>PRADO BOTELLO SERGIO ISRAEL</t>
  </si>
  <si>
    <t>HERNANDEZ SANTANA SARA</t>
  </si>
  <si>
    <t>FLORENCIO PAZ FRANCISCO JAVIER</t>
  </si>
  <si>
    <t>LEDESMA FLORES JUVENCIO</t>
  </si>
  <si>
    <t>MENDOZA MARTINEZ NOEL</t>
  </si>
  <si>
    <t>OBRAJERO CAMPUSANO MIGUEL ANGEL</t>
  </si>
  <si>
    <t>ROSAS CERVANTES MARTIN CRISTOBAL</t>
  </si>
  <si>
    <t>GOMEZ   JOSE LUIS</t>
  </si>
  <si>
    <t>BUENROSTRO MORALES ANA SILVIA</t>
  </si>
  <si>
    <t>SERVICIO LA PIRAMIDE SA DE CV</t>
  </si>
  <si>
    <t>ARREDONDO DE SANTA CRUZ SA DE CV</t>
  </si>
  <si>
    <t>LEMUS DIAZ DELIA DE LA CONCEPCION</t>
  </si>
  <si>
    <t>LUNA VARGAS FILIBERTO</t>
  </si>
  <si>
    <t>SALGADO URIOSTEGUI RICARDO</t>
  </si>
  <si>
    <t>Edificación habitacional</t>
  </si>
  <si>
    <t>INMUEBLES</t>
  </si>
  <si>
    <t>Otro mobiliario</t>
  </si>
  <si>
    <t>Maquinaria y equipo agropecuario</t>
  </si>
  <si>
    <t>Maquinaria y equipo de construccion</t>
  </si>
  <si>
    <t>Sist AA calefacció</t>
  </si>
  <si>
    <t>Eq de generación</t>
  </si>
  <si>
    <t>MUEBLES</t>
  </si>
  <si>
    <t>DEPRECIACION</t>
  </si>
  <si>
    <t>Otros bienes artisticos</t>
  </si>
  <si>
    <t>PREDIAL URBANO CORRIENTE</t>
  </si>
  <si>
    <t>PREDIAL RÚSTICO CORRIENTE</t>
  </si>
  <si>
    <t>PREDIAL URBANO REZAGO</t>
  </si>
  <si>
    <t>TRASLACION DE DOMINIO</t>
  </si>
  <si>
    <t>PREDIAL RÚSTICO REZAGO</t>
  </si>
  <si>
    <t>IMPUESTO DEL 8.25% S</t>
  </si>
  <si>
    <t>INHUMACIONES EN FOSA</t>
  </si>
  <si>
    <t>PERMISO PARA TRASLAD</t>
  </si>
  <si>
    <t>EXHUMACIÓN DE CADAVERES</t>
  </si>
  <si>
    <t>DERECHOS POSTERIORES PANTEONES</t>
  </si>
  <si>
    <t>EVENTOS PARTICULARES</t>
  </si>
  <si>
    <t>TALLERES DE CASA DE LA CULTURA</t>
  </si>
  <si>
    <t>ANÁLISIS DE FACTIBIL</t>
  </si>
  <si>
    <t>POR LICENCIA DE USO</t>
  </si>
  <si>
    <t>30% DE AVALÚOS FISCA</t>
  </si>
  <si>
    <t>HONORARIOS DE VALUACIÓN</t>
  </si>
  <si>
    <t>PERMISOS EVENTUALES</t>
  </si>
  <si>
    <t>AUTORIZACIÓN PARA FU</t>
  </si>
  <si>
    <t>CONSTANCIAS DE VALOR</t>
  </si>
  <si>
    <t>CERTIFICACIONES EXPE</t>
  </si>
  <si>
    <t>CONSTANCIAS EXPEDIDA</t>
  </si>
  <si>
    <t>EXP LICENCIAS FUNCIONAMIENTO</t>
  </si>
  <si>
    <t>PINTA DE BARDAS</t>
  </si>
  <si>
    <t>SERV DE RECOL Y TRSLADO DE BASURA</t>
  </si>
  <si>
    <t>DERECHO DE ALUMBRADO PUBLICO</t>
  </si>
  <si>
    <t>FIESTAS Y EVENTOS PARTICULARES</t>
  </si>
  <si>
    <t>REGISTRO DE PERITOS FISCALES</t>
  </si>
  <si>
    <t>JUEGOS MECÁNICOS Y FUTBOLITOS</t>
  </si>
  <si>
    <t>TEMPORADA DE DÍA DE</t>
  </si>
  <si>
    <t>PERMISO PARA BAILE PUBLICO</t>
  </si>
  <si>
    <t>FORMAS VALORADAS</t>
  </si>
  <si>
    <t>INSC Y REF PADRON PROVEEDORES</t>
  </si>
  <si>
    <t>APORT MAT ALUMBRADO PUBLICO</t>
  </si>
  <si>
    <t>REDONDEO</t>
  </si>
  <si>
    <t>INSTALACION DE PROMOCIONISTAS</t>
  </si>
  <si>
    <t>USO EMPASTADO UNID. DEPORTIVA</t>
  </si>
  <si>
    <t>OTROS PRODUCTOS</t>
  </si>
  <si>
    <t>RECARGOS PREDIAL</t>
  </si>
  <si>
    <t>GASTOS DE COBRANZA</t>
  </si>
  <si>
    <t>MULTAS DE POLICÍA MUNICIPAL</t>
  </si>
  <si>
    <t>MULTAS DE TRÁNSITO MUNICIPAL</t>
  </si>
  <si>
    <t>MULTAS DE CATASTRO</t>
  </si>
  <si>
    <t>INT BANCARIOS</t>
  </si>
  <si>
    <t>INGRESOS DE GESTION</t>
  </si>
  <si>
    <t>FONDO GENERAL</t>
  </si>
  <si>
    <t>FONDO DE FOMENTO MUNICIPAL</t>
  </si>
  <si>
    <t>FONDO DE FISCALIZACION</t>
  </si>
  <si>
    <t>FONDO IEPS DE GASOLINAS</t>
  </si>
  <si>
    <t>FONDO ISAN</t>
  </si>
  <si>
    <t>FONDO IMPUESTO SOBRE TENENCIA</t>
  </si>
  <si>
    <t>ALCOHOLES R-28</t>
  </si>
  <si>
    <t>INFRAESTRUCTURA</t>
  </si>
  <si>
    <t>FORTALECIMIENTO</t>
  </si>
  <si>
    <t>AE CONVENIO NO. FIBO</t>
  </si>
  <si>
    <t>CE_SEDESHU_GTO_PDIBC_09/2013</t>
  </si>
  <si>
    <t>AE_SEDESHU_GTO_FAIM_09/2013</t>
  </si>
  <si>
    <t xml:space="preserve">* PARTICIPACIONES, APORTACIONES </t>
  </si>
  <si>
    <t>ERA-01 TOTAL</t>
  </si>
  <si>
    <t>IMPTO. DEL 6 % SOBRE</t>
  </si>
  <si>
    <t>EXPLOTACION DE BANCOS DE TEPETATE</t>
  </si>
  <si>
    <t>EXPLOTACION DE BANCOS DE TIERRA LAMA</t>
  </si>
  <si>
    <t>LICENCIA PARA CONSTRUCCIÓN DE MONUMENTOS</t>
  </si>
  <si>
    <t>GAVETAS DEL PANTEÓN MUNICIPAL</t>
  </si>
  <si>
    <t>SERVICIOS POR PODA Y TALA DE ARBOLES</t>
  </si>
  <si>
    <t>POR CERTIFICACIÓN DE NÚMERO OFICIAL</t>
  </si>
  <si>
    <t>POR CERTIFICACIÓN DE TERMINACIÓN DE OBRA</t>
  </si>
  <si>
    <t>LICENCIA ANUAL COLOC</t>
  </si>
  <si>
    <t>PERMISO COLOCACIÓN DE ANUNCIO MÓVIL</t>
  </si>
  <si>
    <t>EXPED COPIAS PLANOS DE LA POBLACION</t>
  </si>
  <si>
    <t>PERMISO PARA DIFUSION DE FONETICA POR DIA</t>
  </si>
  <si>
    <t>LICENCIAS DE CONSTRUCCIÓN</t>
  </si>
  <si>
    <t>EVALUACIÓN DE IMPACTO AMBIENTAL</t>
  </si>
  <si>
    <t>OCUPACION DE ESPACIOS EN MERCADOS MUNICIPALES</t>
  </si>
  <si>
    <t>AMBULANTES SEMIFIJOS Y TIANGUISTAS</t>
  </si>
  <si>
    <t>TRASPASO DE LOCALES DE LOS MER</t>
  </si>
  <si>
    <t>COPIAS SIMPLES</t>
  </si>
  <si>
    <t>PERM PARA INST DE CIRCO Y TEATRO</t>
  </si>
  <si>
    <t>SUBSISDIO INSTITUTO ESTATAL DE LA CULTURA</t>
  </si>
  <si>
    <t>MULTA POR EJERCER EL COME. SIN PERMISO</t>
  </si>
  <si>
    <t>REINTEGRO POR PAGO INDEBIDO O EN EXCESO</t>
  </si>
  <si>
    <t>MULTAS X VIOLACION A REGLAS MUNICIPALES</t>
  </si>
  <si>
    <t>Dietas</t>
  </si>
  <si>
    <t>Sueldos Base</t>
  </si>
  <si>
    <t>Sueldos de Confianza</t>
  </si>
  <si>
    <t>Honorarios asimilados</t>
  </si>
  <si>
    <t>Prima quinquenal</t>
  </si>
  <si>
    <t>Prima Vacacional</t>
  </si>
  <si>
    <t>Gratificación de fin de año</t>
  </si>
  <si>
    <t>Compensaciones por servicios</t>
  </si>
  <si>
    <t>Aportaciones IMSS</t>
  </si>
  <si>
    <t>Aportaciones INFONAVIT</t>
  </si>
  <si>
    <t>Seguros</t>
  </si>
  <si>
    <t>Cuotas para el fondo de ahorro</t>
  </si>
  <si>
    <t>Liquid por indem</t>
  </si>
  <si>
    <t>Otras prestaciones</t>
  </si>
  <si>
    <t>Materiales y útiles de oficina</t>
  </si>
  <si>
    <t>Mat impreso  e info</t>
  </si>
  <si>
    <t>Material de limpieza</t>
  </si>
  <si>
    <t>Prod Alim Animales</t>
  </si>
  <si>
    <t>Material eléctrico y electrónico</t>
  </si>
  <si>
    <t>Materiales complementarios</t>
  </si>
  <si>
    <t>Combus p Seg pub</t>
  </si>
  <si>
    <t>Combus p Serv pub</t>
  </si>
  <si>
    <t>Blancos y otros</t>
  </si>
  <si>
    <t>Herramientas menores</t>
  </si>
  <si>
    <t>Servicio de energía eléctrica</t>
  </si>
  <si>
    <t>Alumbrado público</t>
  </si>
  <si>
    <t>Servicio telefonía tradicional</t>
  </si>
  <si>
    <t>Servicio telefonía celular</t>
  </si>
  <si>
    <t>Servicio postal</t>
  </si>
  <si>
    <t>Servicios de contabilidad</t>
  </si>
  <si>
    <t>Serv Financieros</t>
  </si>
  <si>
    <t>Seguro de bienes patrimoniales</t>
  </si>
  <si>
    <t>Instal Mobil Adm</t>
  </si>
  <si>
    <t>Mantto Vehíc</t>
  </si>
  <si>
    <t>Instal Maqy otros</t>
  </si>
  <si>
    <t>Serv Jardinería</t>
  </si>
  <si>
    <t>Difusión Activ Gub</t>
  </si>
  <si>
    <t>Espectáculos culturales</t>
  </si>
  <si>
    <t>Viáticos nacionales</t>
  </si>
  <si>
    <t>Gto Orden Social</t>
  </si>
  <si>
    <t>Otros impuestos y derechos</t>
  </si>
  <si>
    <t>Impuesto sobre nóminas</t>
  </si>
  <si>
    <t>Transf Serv Pers</t>
  </si>
  <si>
    <t>Transf Mat y Sum</t>
  </si>
  <si>
    <t>Gto Activ Cult</t>
  </si>
  <si>
    <t>Jubilaciones</t>
  </si>
  <si>
    <t>Otros convenios</t>
  </si>
  <si>
    <t>311000000</t>
  </si>
  <si>
    <t>PATRIMONIO</t>
  </si>
  <si>
    <t>312000000</t>
  </si>
  <si>
    <t>DONACIONES DE CAPITAL</t>
  </si>
  <si>
    <t>3210 Ahorro/ Desahorro</t>
  </si>
  <si>
    <t>REC MPAL 08</t>
  </si>
  <si>
    <t>REM REC MPAL 2009</t>
  </si>
  <si>
    <t>REM INFRA 05</t>
  </si>
  <si>
    <t>REM INFRA 06</t>
  </si>
  <si>
    <t>REM INFRA 07</t>
  </si>
  <si>
    <t>REM FORTA 07</t>
  </si>
  <si>
    <t>REM INFRA 08</t>
  </si>
  <si>
    <t>REM FORTA 2009</t>
  </si>
  <si>
    <t>REM INFRA 09</t>
  </si>
  <si>
    <t>SEDESHU-GTO-PDIBC-088/2010</t>
  </si>
  <si>
    <t>PORG 3X1 2010</t>
  </si>
  <si>
    <t>AP PEN BORD/DEMETRIO ANDR R</t>
  </si>
  <si>
    <t>REM INFRA 10</t>
  </si>
  <si>
    <t>REM FORTA 2010</t>
  </si>
  <si>
    <t>REM RECURSO MUNICIPAL 10</t>
  </si>
  <si>
    <t>REM RM11</t>
  </si>
  <si>
    <t>REM INFRA 11</t>
  </si>
  <si>
    <t>REM RM12</t>
  </si>
  <si>
    <t>REM FORTA 12</t>
  </si>
  <si>
    <t>REM PROGRAMAS ESPECIALES 12</t>
  </si>
  <si>
    <t>RESULTADO DEL EJERCICIO 2012</t>
  </si>
  <si>
    <t>RES. EJ.CTA PUB.2013</t>
  </si>
  <si>
    <t>RES. EJ.FONDO I 2013</t>
  </si>
  <si>
    <t>APLIC REM REC MPAL 2009</t>
  </si>
  <si>
    <t>APLIC REM INFRA 2007</t>
  </si>
  <si>
    <t>APLIC REM INFRA 2008</t>
  </si>
  <si>
    <t>APLIC REM INFRA 2009</t>
  </si>
  <si>
    <t>APLIC REM INFRA 2010</t>
  </si>
  <si>
    <t>APLIC REM FORTA 2010</t>
  </si>
  <si>
    <t>APLIC REM REC MPAL 2010</t>
  </si>
  <si>
    <t>APLIC REM REC MPAL 2011</t>
  </si>
  <si>
    <t>APLIC REM INFRA 2011</t>
  </si>
  <si>
    <t>APLIC REM FORTA 2012</t>
  </si>
  <si>
    <t>APLIC REM REC MPAL 2012 </t>
  </si>
  <si>
    <t>APLIC REM INFRA 2012 </t>
  </si>
  <si>
    <t>APLIC REM FORTA 2012 </t>
  </si>
  <si>
    <t>APLIC REM CUENTA PUBLICA 2013</t>
  </si>
  <si>
    <t>subtotal</t>
  </si>
  <si>
    <t>RM'10 BBVA 0170546127</t>
  </si>
  <si>
    <t xml:space="preserve"> FORTA 10 BBVA 0170546623</t>
  </si>
  <si>
    <t>INFRA 05 BBVA 0145964520</t>
  </si>
  <si>
    <t>INFRA 10 BBVA 0170546690</t>
  </si>
  <si>
    <t>INFRA 07 BBVA 0154425502</t>
  </si>
  <si>
    <t>CASA CUL BBVA 0157185766</t>
  </si>
  <si>
    <t>RM2011 BBVA 179363386</t>
  </si>
  <si>
    <t>INFRA 08 BBVA 0159042350</t>
  </si>
  <si>
    <t>REC MPAL 08 BBVA 0159042725</t>
  </si>
  <si>
    <t>REC MPAL 09 BBVA 0163957918</t>
  </si>
  <si>
    <t>CASAS FONHAPO BBVA 0160917672</t>
  </si>
  <si>
    <t>FORTA 09 BBVA 0164350472</t>
  </si>
  <si>
    <t>INFRA 09 BBVA 0164350243</t>
  </si>
  <si>
    <t>INFRA 11 BBVA 0180270326</t>
  </si>
  <si>
    <t>FORTA 11 BBVA 0180269387</t>
  </si>
  <si>
    <t>INSUM AGRICOLAS 2011</t>
  </si>
  <si>
    <t>REC MPAL 2012 BBVA 0</t>
  </si>
  <si>
    <t>FORTA 2012 BBVA 0187</t>
  </si>
  <si>
    <t>PROG 3X1 2012 BBVA 0189223673</t>
  </si>
  <si>
    <t>REC. MUNICIPAL II 20</t>
  </si>
  <si>
    <t>FORTALECIMIENTO II 2</t>
  </si>
  <si>
    <t>INFRAESTRUCTURA II 2</t>
  </si>
  <si>
    <t>REC MPAL 2013 BBVA 0191594478</t>
  </si>
  <si>
    <t>FORTALECIMIENTO 2013 BBVA 0192181495</t>
  </si>
  <si>
    <t>INFRAESTRUCTURA 2013 BBVA 0191594443</t>
  </si>
  <si>
    <t>REC MPAL TPV BBVA 01</t>
  </si>
  <si>
    <t>FAIM BBVA 0193532178</t>
  </si>
  <si>
    <t>EMPLEO TEMPORAL BBVA 1941119078</t>
  </si>
  <si>
    <t>PDIBC 13 SANIT FISE</t>
  </si>
  <si>
    <t>REC MPAL 2014 BBVA 0194750160</t>
  </si>
  <si>
    <t>FORTA 2014 BBVA 0194750187</t>
  </si>
  <si>
    <t>INFRA 2014 BBVA 0194750195</t>
  </si>
  <si>
    <t>CREDITO 11  5933031 BBAJIO</t>
  </si>
  <si>
    <t>FRACC LAS HDAS 6778674 BAJIO</t>
  </si>
  <si>
    <t>RESCT CTR HIST 6778708 BBAJIO</t>
  </si>
  <si>
    <t>BBAJIO 7211295 MAO</t>
  </si>
  <si>
    <t>BBAJIO 7711526 FOPAM 12</t>
  </si>
  <si>
    <t>FOPEDEP 2012 8101040 BBAJIO</t>
  </si>
  <si>
    <t>PDIBC 2012 7832744 BBAJIO</t>
  </si>
  <si>
    <t>FOREMOBA 2012  8187296  BAJIO</t>
  </si>
  <si>
    <t>GTO ILUMINADO 2013 9649682 BBAJIO</t>
  </si>
  <si>
    <t>RAMO 23 PDR 2013 9711482 BBAJIO</t>
  </si>
  <si>
    <t>PDIBC13 BB 9876418 E</t>
  </si>
  <si>
    <t>PDIBC13 BB 9876392</t>
  </si>
  <si>
    <t>PROG. TRANS. GEN. BB 9698853</t>
  </si>
  <si>
    <t>CODE GTO 1052 13 9840455 BBAJIO</t>
  </si>
  <si>
    <t>PARQUE SAN CARLOS 98</t>
  </si>
  <si>
    <t>PIBACI 2013 BBAJIO 10130227</t>
  </si>
  <si>
    <t>AGUNDIS PEREZ MAYRA CONSUELO</t>
  </si>
  <si>
    <t>ALVAREZ OLALDE J. REFUGIO</t>
  </si>
  <si>
    <t>LOPEZ PORTILLO RODRIGUEZ PABLO MARTIN</t>
  </si>
  <si>
    <t>PEREZ ANGELES MARTHA ALICIA</t>
  </si>
  <si>
    <t>RAMIREZ OLALDE EMMA MARTINA</t>
  </si>
  <si>
    <t>SUASTE GOMEZ JOSE</t>
  </si>
  <si>
    <t>PARAMO RIOS ROBERTO</t>
  </si>
  <si>
    <t>Bancos/Tesorería</t>
  </si>
  <si>
    <t>Constr Obras</t>
  </si>
  <si>
    <t>Constr./Proc. Dominio Publico</t>
  </si>
  <si>
    <t>Mobiliario y Eq. Admon.</t>
  </si>
  <si>
    <t>Equipo de Transporte</t>
  </si>
  <si>
    <t>Maquinaria, otros Eq. Y Herr</t>
  </si>
  <si>
    <t>Int DInterna InT</t>
  </si>
  <si>
    <t>Capacitación SP</t>
  </si>
  <si>
    <t>Asign Adic sueldo</t>
  </si>
  <si>
    <t>Equipos Men Tec Inf</t>
  </si>
  <si>
    <t>Prod Alimen instal</t>
  </si>
  <si>
    <t>Materiales diversos</t>
  </si>
  <si>
    <t>Plaguicidas y pesticidas</t>
  </si>
  <si>
    <t>Medicinas y prod far</t>
  </si>
  <si>
    <t>Vestuario y uniformes</t>
  </si>
  <si>
    <t>Prendas de seguridad</t>
  </si>
  <si>
    <t>Ref Eq Cómputo</t>
  </si>
  <si>
    <t>Servicios legales</t>
  </si>
  <si>
    <t>Serv de diseño</t>
  </si>
  <si>
    <t>Servicios de capacitación</t>
  </si>
  <si>
    <t>Cons y mantto Inm</t>
  </si>
  <si>
    <t>Viáticos Extranjero</t>
  </si>
  <si>
    <t>REM FORTA 11</t>
  </si>
  <si>
    <t>REM INFRA 12</t>
  </si>
  <si>
    <t>MEVI-TECHO BBVA 0193823334</t>
  </si>
  <si>
    <t>FIBIR 2013 BBVA 0193700070</t>
  </si>
  <si>
    <t>Construc vias com</t>
  </si>
  <si>
    <t>Mobiliario y Eq. Educ. y Rec</t>
  </si>
  <si>
    <t>Col., obras de arte y Obj. Val</t>
  </si>
  <si>
    <t>RECURSO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</si>
</sst>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</numFmts>
  <fonts count="63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sz val="8"/>
      <color indexed="55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color theme="0" tint="-0.3499799966812134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7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43" fontId="34" fillId="0" borderId="0" xfId="49" applyFont="1" applyAlignment="1">
      <alignment/>
    </xf>
    <xf numFmtId="4" fontId="34" fillId="0" borderId="0" xfId="49" applyNumberFormat="1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0" fontId="2" fillId="29" borderId="10" xfId="58" applyFont="1" applyFill="1" applyBorder="1" applyAlignment="1">
      <alignment horizontal="left" vertical="top"/>
      <protection/>
    </xf>
    <xf numFmtId="0" fontId="2" fillId="29" borderId="10" xfId="58" applyFont="1" applyFill="1" applyBorder="1" applyAlignment="1">
      <alignment horizontal="left" vertical="top" wrapText="1"/>
      <protection/>
    </xf>
    <xf numFmtId="0" fontId="2" fillId="29" borderId="10" xfId="58" applyFont="1" applyFill="1" applyBorder="1" applyAlignment="1">
      <alignment horizontal="center" vertical="top" wrapText="1"/>
      <protection/>
    </xf>
    <xf numFmtId="0" fontId="51" fillId="0" borderId="0" xfId="0" applyFont="1" applyAlignment="1">
      <alignment horizontal="center"/>
    </xf>
    <xf numFmtId="4" fontId="51" fillId="0" borderId="0" xfId="0" applyNumberFormat="1" applyFont="1" applyAlignment="1">
      <alignment horizontal="center"/>
    </xf>
    <xf numFmtId="0" fontId="51" fillId="29" borderId="10" xfId="59" applyFont="1" applyFill="1" applyBorder="1" applyAlignment="1">
      <alignment horizontal="center" vertical="center" wrapText="1"/>
      <protection/>
    </xf>
    <xf numFmtId="0" fontId="51" fillId="29" borderId="10" xfId="0" applyFont="1" applyFill="1" applyBorder="1" applyAlignment="1">
      <alignment horizontal="center" vertical="center"/>
    </xf>
    <xf numFmtId="4" fontId="51" fillId="29" borderId="10" xfId="49" applyNumberFormat="1" applyFont="1" applyFill="1" applyBorder="1" applyAlignment="1">
      <alignment horizontal="center" vertical="center" wrapText="1"/>
    </xf>
    <xf numFmtId="0" fontId="51" fillId="29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4" fontId="51" fillId="33" borderId="10" xfId="0" applyNumberFormat="1" applyFont="1" applyFill="1" applyBorder="1" applyAlignment="1">
      <alignment horizontal="right" wrapText="1"/>
    </xf>
    <xf numFmtId="4" fontId="34" fillId="0" borderId="0" xfId="0" applyNumberFormat="1" applyFont="1" applyFill="1" applyAlignment="1">
      <alignment/>
    </xf>
    <xf numFmtId="4" fontId="2" fillId="0" borderId="0" xfId="58" applyNumberFormat="1" applyFont="1" applyFill="1" applyBorder="1" applyAlignment="1">
      <alignment horizontal="left" vertical="top" wrapText="1"/>
      <protection/>
    </xf>
    <xf numFmtId="43" fontId="51" fillId="0" borderId="0" xfId="49" applyFont="1" applyAlignment="1">
      <alignment/>
    </xf>
    <xf numFmtId="4" fontId="51" fillId="0" borderId="0" xfId="49" applyNumberFormat="1" applyFont="1" applyAlignment="1">
      <alignment/>
    </xf>
    <xf numFmtId="0" fontId="51" fillId="29" borderId="11" xfId="0" applyFont="1" applyFill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right" wrapText="1"/>
    </xf>
    <xf numFmtId="4" fontId="51" fillId="33" borderId="12" xfId="0" applyNumberFormat="1" applyFont="1" applyFill="1" applyBorder="1" applyAlignment="1">
      <alignment horizontal="right" wrapText="1"/>
    </xf>
    <xf numFmtId="4" fontId="51" fillId="0" borderId="0" xfId="0" applyNumberFormat="1" applyFont="1" applyFill="1" applyBorder="1" applyAlignment="1">
      <alignment horizontal="right" wrapText="1"/>
    </xf>
    <xf numFmtId="0" fontId="51" fillId="0" borderId="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4" fontId="51" fillId="33" borderId="14" xfId="0" applyNumberFormat="1" applyFont="1" applyFill="1" applyBorder="1" applyAlignment="1">
      <alignment horizontal="right" wrapText="1"/>
    </xf>
    <xf numFmtId="4" fontId="51" fillId="33" borderId="15" xfId="0" applyNumberFormat="1" applyFont="1" applyFill="1" applyBorder="1" applyAlignment="1">
      <alignment horizontal="right" wrapText="1"/>
    </xf>
    <xf numFmtId="4" fontId="35" fillId="0" borderId="0" xfId="0" applyNumberFormat="1" applyFont="1" applyAlignment="1">
      <alignment/>
    </xf>
    <xf numFmtId="0" fontId="2" fillId="29" borderId="10" xfId="58" applyFont="1" applyFill="1" applyBorder="1" applyAlignment="1">
      <alignment horizontal="left" vertical="center"/>
      <protection/>
    </xf>
    <xf numFmtId="4" fontId="51" fillId="0" borderId="0" xfId="49" applyNumberFormat="1" applyFont="1" applyAlignment="1">
      <alignment vertical="center"/>
    </xf>
    <xf numFmtId="0" fontId="34" fillId="0" borderId="0" xfId="0" applyFont="1" applyAlignment="1">
      <alignment vertical="center"/>
    </xf>
    <xf numFmtId="49" fontId="51" fillId="29" borderId="16" xfId="49" applyNumberFormat="1" applyFont="1" applyFill="1" applyBorder="1" applyAlignment="1">
      <alignment horizontal="center" vertical="center" wrapText="1"/>
    </xf>
    <xf numFmtId="0" fontId="34" fillId="0" borderId="0" xfId="59" applyFont="1" applyFill="1" applyAlignment="1">
      <alignment vertical="top"/>
      <protection/>
    </xf>
    <xf numFmtId="4" fontId="34" fillId="0" borderId="0" xfId="0" applyNumberFormat="1" applyFont="1" applyAlignment="1">
      <alignment horizontal="left" wrapText="1"/>
    </xf>
    <xf numFmtId="43" fontId="2" fillId="29" borderId="10" xfId="49" applyFont="1" applyFill="1" applyBorder="1" applyAlignment="1">
      <alignment vertical="top" wrapText="1"/>
    </xf>
    <xf numFmtId="0" fontId="34" fillId="0" borderId="0" xfId="0" applyFont="1" applyAlignment="1">
      <alignment horizontal="left" wrapText="1"/>
    </xf>
    <xf numFmtId="4" fontId="51" fillId="29" borderId="10" xfId="0" applyNumberFormat="1" applyFont="1" applyFill="1" applyBorder="1" applyAlignment="1">
      <alignment horizontal="center" vertical="center"/>
    </xf>
    <xf numFmtId="4" fontId="51" fillId="29" borderId="10" xfId="0" applyNumberFormat="1" applyFont="1" applyFill="1" applyBorder="1" applyAlignment="1" quotePrefix="1">
      <alignment horizontal="center" vertical="center"/>
    </xf>
    <xf numFmtId="0" fontId="34" fillId="0" borderId="0" xfId="0" applyFont="1" applyBorder="1" applyAlignment="1">
      <alignment/>
    </xf>
    <xf numFmtId="4" fontId="34" fillId="0" borderId="0" xfId="0" applyNumberFormat="1" applyFont="1" applyBorder="1" applyAlignment="1">
      <alignment/>
    </xf>
    <xf numFmtId="4" fontId="34" fillId="0" borderId="0" xfId="0" applyNumberFormat="1" applyFont="1" applyAlignment="1">
      <alignment horizontal="left" vertical="center" wrapText="1"/>
    </xf>
    <xf numFmtId="43" fontId="2" fillId="29" borderId="10" xfId="49" applyFont="1" applyFill="1" applyBorder="1" applyAlignment="1">
      <alignment vertical="center" wrapText="1"/>
    </xf>
    <xf numFmtId="0" fontId="2" fillId="0" borderId="0" xfId="58" applyFont="1" applyFill="1" applyBorder="1" applyAlignment="1">
      <alignment horizontal="left" vertical="top" wrapText="1"/>
      <protection/>
    </xf>
    <xf numFmtId="4" fontId="34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51" fillId="29" borderId="11" xfId="59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/>
    </xf>
    <xf numFmtId="0" fontId="5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" fillId="29" borderId="17" xfId="58" applyFont="1" applyFill="1" applyBorder="1" applyAlignment="1">
      <alignment horizontal="left" vertical="top"/>
      <protection/>
    </xf>
    <xf numFmtId="0" fontId="2" fillId="29" borderId="18" xfId="58" applyFont="1" applyFill="1" applyBorder="1" applyAlignment="1">
      <alignment horizontal="left" vertical="top"/>
      <protection/>
    </xf>
    <xf numFmtId="0" fontId="2" fillId="29" borderId="19" xfId="58" applyFont="1" applyFill="1" applyBorder="1" applyAlignment="1">
      <alignment horizontal="left" vertical="top"/>
      <protection/>
    </xf>
    <xf numFmtId="0" fontId="51" fillId="29" borderId="16" xfId="0" applyFont="1" applyFill="1" applyBorder="1" applyAlignment="1">
      <alignment horizontal="center" vertical="center" wrapText="1"/>
    </xf>
    <xf numFmtId="4" fontId="2" fillId="0" borderId="0" xfId="58" applyNumberFormat="1" applyFont="1" applyFill="1" applyBorder="1" applyAlignment="1">
      <alignment horizontal="left" vertical="top"/>
      <protection/>
    </xf>
    <xf numFmtId="43" fontId="2" fillId="29" borderId="10" xfId="49" applyFont="1" applyFill="1" applyBorder="1" applyAlignment="1">
      <alignment horizontal="center" vertical="top" wrapText="1"/>
    </xf>
    <xf numFmtId="0" fontId="2" fillId="0" borderId="0" xfId="58" applyFont="1" applyFill="1" applyBorder="1" applyAlignment="1">
      <alignment horizontal="left" vertical="top"/>
      <protection/>
    </xf>
    <xf numFmtId="4" fontId="2" fillId="0" borderId="20" xfId="58" applyNumberFormat="1" applyFont="1" applyFill="1" applyBorder="1" applyAlignment="1">
      <alignment horizontal="center" vertical="top" wrapText="1"/>
      <protection/>
    </xf>
    <xf numFmtId="0" fontId="2" fillId="0" borderId="18" xfId="58" applyFont="1" applyFill="1" applyBorder="1" applyAlignment="1">
      <alignment horizontal="center" vertical="top" wrapText="1"/>
      <protection/>
    </xf>
    <xf numFmtId="4" fontId="51" fillId="29" borderId="16" xfId="59" applyNumberFormat="1" applyFont="1" applyFill="1" applyBorder="1" applyAlignment="1">
      <alignment horizontal="center" vertical="center" wrapText="1"/>
      <protection/>
    </xf>
    <xf numFmtId="4" fontId="51" fillId="29" borderId="21" xfId="49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29" borderId="16" xfId="0" applyFont="1" applyFill="1" applyBorder="1" applyAlignment="1">
      <alignment horizontal="left" vertical="center"/>
    </xf>
    <xf numFmtId="4" fontId="51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" fillId="19" borderId="10" xfId="58" applyFont="1" applyFill="1" applyBorder="1" applyAlignment="1">
      <alignment horizontal="left" vertical="top"/>
      <protection/>
    </xf>
    <xf numFmtId="0" fontId="51" fillId="29" borderId="10" xfId="0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4" fontId="34" fillId="0" borderId="0" xfId="0" applyNumberFormat="1" applyFont="1" applyAlignment="1">
      <alignment horizontal="center"/>
    </xf>
    <xf numFmtId="0" fontId="52" fillId="19" borderId="10" xfId="58" applyFont="1" applyFill="1" applyBorder="1" applyAlignment="1">
      <alignment horizontal="left" vertical="top"/>
      <protection/>
    </xf>
    <xf numFmtId="4" fontId="52" fillId="0" borderId="0" xfId="58" applyNumberFormat="1" applyFont="1" applyFill="1" applyBorder="1" applyAlignment="1">
      <alignment horizontal="left" vertical="top"/>
      <protection/>
    </xf>
    <xf numFmtId="0" fontId="53" fillId="0" borderId="0" xfId="0" applyFont="1" applyAlignment="1">
      <alignment/>
    </xf>
    <xf numFmtId="0" fontId="51" fillId="29" borderId="22" xfId="0" applyFont="1" applyFill="1" applyBorder="1" applyAlignment="1">
      <alignment horizontal="left" vertical="center"/>
    </xf>
    <xf numFmtId="0" fontId="51" fillId="29" borderId="23" xfId="0" applyFont="1" applyFill="1" applyBorder="1" applyAlignment="1">
      <alignment horizontal="left" vertical="center"/>
    </xf>
    <xf numFmtId="0" fontId="51" fillId="0" borderId="0" xfId="0" applyFont="1" applyBorder="1" applyAlignment="1">
      <alignment/>
    </xf>
    <xf numFmtId="4" fontId="34" fillId="0" borderId="0" xfId="49" applyNumberFormat="1" applyFont="1" applyBorder="1" applyAlignment="1">
      <alignment/>
    </xf>
    <xf numFmtId="4" fontId="34" fillId="0" borderId="0" xfId="49" applyNumberFormat="1" applyFont="1" applyBorder="1" applyAlignment="1">
      <alignment vertical="center"/>
    </xf>
    <xf numFmtId="0" fontId="2" fillId="29" borderId="10" xfId="58" applyFont="1" applyFill="1" applyBorder="1" applyAlignment="1">
      <alignment horizontal="center" vertical="center" wrapText="1"/>
      <protection/>
    </xf>
    <xf numFmtId="0" fontId="51" fillId="0" borderId="24" xfId="0" applyFont="1" applyBorder="1" applyAlignment="1">
      <alignment/>
    </xf>
    <xf numFmtId="4" fontId="51" fillId="0" borderId="24" xfId="0" applyNumberFormat="1" applyFont="1" applyBorder="1" applyAlignment="1">
      <alignment/>
    </xf>
    <xf numFmtId="10" fontId="51" fillId="33" borderId="10" xfId="0" applyNumberFormat="1" applyFont="1" applyFill="1" applyBorder="1" applyAlignment="1">
      <alignment horizontal="right" wrapText="1"/>
    </xf>
    <xf numFmtId="4" fontId="2" fillId="0" borderId="0" xfId="58" applyNumberFormat="1" applyFont="1" applyFill="1" applyBorder="1" applyAlignment="1">
      <alignment horizontal="center" vertical="top" wrapText="1"/>
      <protection/>
    </xf>
    <xf numFmtId="4" fontId="2" fillId="29" borderId="10" xfId="58" applyNumberFormat="1" applyFont="1" applyFill="1" applyBorder="1" applyAlignment="1">
      <alignment horizontal="center" vertical="top" wrapText="1"/>
      <protection/>
    </xf>
    <xf numFmtId="0" fontId="2" fillId="29" borderId="17" xfId="58" applyFont="1" applyFill="1" applyBorder="1" applyAlignment="1">
      <alignment vertical="top"/>
      <protection/>
    </xf>
    <xf numFmtId="0" fontId="2" fillId="29" borderId="18" xfId="58" applyFont="1" applyFill="1" applyBorder="1" applyAlignment="1">
      <alignment vertical="top"/>
      <protection/>
    </xf>
    <xf numFmtId="4" fontId="2" fillId="29" borderId="19" xfId="58" applyNumberFormat="1" applyFont="1" applyFill="1" applyBorder="1" applyAlignment="1">
      <alignment vertical="top"/>
      <protection/>
    </xf>
    <xf numFmtId="4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" fillId="0" borderId="0" xfId="58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3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4" fillId="0" borderId="25" xfId="0" applyFont="1" applyFill="1" applyBorder="1" applyAlignment="1">
      <alignment wrapText="1"/>
    </xf>
    <xf numFmtId="0" fontId="2" fillId="0" borderId="25" xfId="58" applyFont="1" applyFill="1" applyBorder="1" applyAlignment="1">
      <alignment horizontal="center" vertical="top" wrapText="1"/>
      <protection/>
    </xf>
    <xf numFmtId="4" fontId="2" fillId="0" borderId="25" xfId="58" applyNumberFormat="1" applyFont="1" applyFill="1" applyBorder="1" applyAlignment="1">
      <alignment horizontal="center" vertical="top" wrapText="1"/>
      <protection/>
    </xf>
    <xf numFmtId="15" fontId="34" fillId="0" borderId="0" xfId="0" applyNumberFormat="1" applyFont="1" applyFill="1" applyAlignment="1">
      <alignment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43" fontId="34" fillId="0" borderId="0" xfId="49" applyFont="1" applyBorder="1" applyAlignment="1">
      <alignment/>
    </xf>
    <xf numFmtId="43" fontId="34" fillId="0" borderId="0" xfId="49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49" fontId="34" fillId="0" borderId="10" xfId="0" applyNumberFormat="1" applyFont="1" applyBorder="1" applyAlignment="1">
      <alignment/>
    </xf>
    <xf numFmtId="4" fontId="34" fillId="0" borderId="17" xfId="49" applyNumberFormat="1" applyFont="1" applyBorder="1" applyAlignment="1">
      <alignment/>
    </xf>
    <xf numFmtId="10" fontId="34" fillId="0" borderId="0" xfId="49" applyNumberFormat="1" applyFont="1" applyBorder="1" applyAlignment="1">
      <alignment/>
    </xf>
    <xf numFmtId="2" fontId="34" fillId="0" borderId="0" xfId="49" applyNumberFormat="1" applyFont="1" applyBorder="1" applyAlignment="1">
      <alignment/>
    </xf>
    <xf numFmtId="10" fontId="34" fillId="0" borderId="0" xfId="0" applyNumberFormat="1" applyFont="1" applyBorder="1" applyAlignment="1">
      <alignment/>
    </xf>
    <xf numFmtId="2" fontId="2" fillId="29" borderId="10" xfId="49" applyNumberFormat="1" applyFont="1" applyFill="1" applyBorder="1" applyAlignment="1">
      <alignment horizontal="center" vertical="top" wrapText="1"/>
    </xf>
    <xf numFmtId="10" fontId="51" fillId="0" borderId="0" xfId="0" applyNumberFormat="1" applyFont="1" applyAlignment="1">
      <alignment/>
    </xf>
    <xf numFmtId="2" fontId="51" fillId="29" borderId="11" xfId="49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4" fontId="51" fillId="29" borderId="16" xfId="0" applyNumberFormat="1" applyFont="1" applyFill="1" applyBorder="1" applyAlignment="1">
      <alignment horizontal="center" vertical="center" wrapText="1"/>
    </xf>
    <xf numFmtId="4" fontId="34" fillId="0" borderId="0" xfId="49" applyNumberFormat="1" applyFont="1" applyFill="1" applyBorder="1" applyAlignment="1">
      <alignment/>
    </xf>
    <xf numFmtId="4" fontId="2" fillId="0" borderId="24" xfId="49" applyNumberFormat="1" applyFont="1" applyFill="1" applyBorder="1" applyAlignment="1">
      <alignment horizontal="center" vertical="top" wrapText="1"/>
    </xf>
    <xf numFmtId="4" fontId="34" fillId="0" borderId="0" xfId="49" applyNumberFormat="1" applyFont="1" applyBorder="1" applyAlignment="1">
      <alignment/>
    </xf>
    <xf numFmtId="10" fontId="35" fillId="0" borderId="0" xfId="0" applyNumberFormat="1" applyFont="1" applyAlignment="1">
      <alignment/>
    </xf>
    <xf numFmtId="10" fontId="34" fillId="0" borderId="0" xfId="0" applyNumberFormat="1" applyFont="1" applyBorder="1" applyAlignment="1">
      <alignment horizontal="center"/>
    </xf>
    <xf numFmtId="10" fontId="2" fillId="29" borderId="10" xfId="58" applyNumberFormat="1" applyFont="1" applyFill="1" applyBorder="1" applyAlignment="1">
      <alignment horizontal="center" vertical="top"/>
      <protection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10" fontId="51" fillId="0" borderId="0" xfId="0" applyNumberFormat="1" applyFont="1" applyAlignment="1">
      <alignment/>
    </xf>
    <xf numFmtId="0" fontId="54" fillId="33" borderId="16" xfId="0" applyFont="1" applyFill="1" applyBorder="1" applyAlignment="1">
      <alignment wrapText="1"/>
    </xf>
    <xf numFmtId="4" fontId="34" fillId="0" borderId="0" xfId="49" applyNumberFormat="1" applyFont="1" applyAlignment="1">
      <alignment/>
    </xf>
    <xf numFmtId="10" fontId="34" fillId="0" borderId="0" xfId="0" applyNumberFormat="1" applyFont="1" applyAlignment="1">
      <alignment/>
    </xf>
    <xf numFmtId="0" fontId="2" fillId="0" borderId="0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0" fontId="3" fillId="0" borderId="0" xfId="59" applyFont="1" applyFill="1" applyBorder="1" applyAlignment="1">
      <alignment horizontal="left" wrapText="1"/>
      <protection/>
    </xf>
    <xf numFmtId="0" fontId="3" fillId="0" borderId="0" xfId="59" applyFont="1" applyFill="1" applyBorder="1" applyAlignment="1">
      <alignment horizontal="left"/>
      <protection/>
    </xf>
    <xf numFmtId="0" fontId="2" fillId="0" borderId="0" xfId="59" applyFont="1" applyFill="1" applyBorder="1" applyAlignment="1">
      <alignment horizontal="left" wrapText="1"/>
      <protection/>
    </xf>
    <xf numFmtId="0" fontId="3" fillId="0" borderId="0" xfId="59" applyFont="1" applyFill="1">
      <alignment/>
      <protection/>
    </xf>
    <xf numFmtId="0" fontId="51" fillId="0" borderId="11" xfId="59" applyFont="1" applyFill="1" applyBorder="1" applyAlignment="1">
      <alignment horizontal="center" vertical="center" wrapText="1"/>
      <protection/>
    </xf>
    <xf numFmtId="0" fontId="51" fillId="0" borderId="16" xfId="59" applyFont="1" applyFill="1" applyBorder="1" applyAlignment="1">
      <alignment horizontal="center" vertical="center" wrapText="1"/>
      <protection/>
    </xf>
    <xf numFmtId="0" fontId="34" fillId="0" borderId="10" xfId="61" applyFont="1" applyFill="1" applyBorder="1" quotePrefix="1">
      <alignment/>
      <protection/>
    </xf>
    <xf numFmtId="0" fontId="34" fillId="0" borderId="10" xfId="61" applyFont="1" applyFill="1" applyBorder="1">
      <alignment/>
      <protection/>
    </xf>
    <xf numFmtId="0" fontId="51" fillId="0" borderId="26" xfId="59" applyFont="1" applyFill="1" applyBorder="1" applyAlignment="1">
      <alignment horizontal="center" vertical="center" wrapText="1"/>
      <protection/>
    </xf>
    <xf numFmtId="0" fontId="34" fillId="0" borderId="21" xfId="61" applyFont="1" applyFill="1" applyBorder="1">
      <alignment/>
      <protection/>
    </xf>
    <xf numFmtId="0" fontId="51" fillId="0" borderId="27" xfId="59" applyFont="1" applyFill="1" applyBorder="1" applyAlignment="1">
      <alignment horizontal="center" vertical="center" wrapText="1"/>
      <protection/>
    </xf>
    <xf numFmtId="0" fontId="34" fillId="0" borderId="16" xfId="61" applyFont="1" applyFill="1" applyBorder="1">
      <alignment/>
      <protection/>
    </xf>
    <xf numFmtId="0" fontId="51" fillId="0" borderId="13" xfId="59" applyFont="1" applyFill="1" applyBorder="1" applyAlignment="1">
      <alignment horizontal="left" vertical="center" wrapText="1"/>
      <protection/>
    </xf>
    <xf numFmtId="4" fontId="51" fillId="0" borderId="13" xfId="59" applyNumberFormat="1" applyFont="1" applyFill="1" applyBorder="1" applyAlignment="1">
      <alignment horizontal="right" wrapText="1"/>
      <protection/>
    </xf>
    <xf numFmtId="0" fontId="51" fillId="0" borderId="0" xfId="59" applyFont="1" applyFill="1" applyBorder="1" applyAlignment="1">
      <alignment horizontal="left" vertical="center" wrapText="1"/>
      <protection/>
    </xf>
    <xf numFmtId="4" fontId="51" fillId="0" borderId="0" xfId="59" applyNumberFormat="1" applyFont="1" applyFill="1" applyBorder="1" applyAlignment="1">
      <alignment horizontal="right" wrapText="1"/>
      <protection/>
    </xf>
    <xf numFmtId="0" fontId="2" fillId="29" borderId="10" xfId="58" applyFont="1" applyFill="1" applyBorder="1" applyAlignment="1">
      <alignment horizontal="center" vertical="top" wrapText="1"/>
      <protection/>
    </xf>
    <xf numFmtId="0" fontId="34" fillId="0" borderId="0" xfId="0" applyFont="1" applyAlignment="1">
      <alignment/>
    </xf>
    <xf numFmtId="0" fontId="2" fillId="0" borderId="28" xfId="58" applyFont="1" applyFill="1" applyBorder="1" applyAlignment="1">
      <alignment horizontal="center" vertical="top" wrapText="1"/>
      <protection/>
    </xf>
    <xf numFmtId="0" fontId="2" fillId="0" borderId="29" xfId="58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wrapText="1"/>
      <protection/>
    </xf>
    <xf numFmtId="4" fontId="34" fillId="0" borderId="10" xfId="0" applyNumberFormat="1" applyFont="1" applyFill="1" applyBorder="1" applyAlignment="1">
      <alignment wrapText="1"/>
    </xf>
    <xf numFmtId="4" fontId="34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43" fontId="34" fillId="0" borderId="10" xfId="49" applyFont="1" applyBorder="1" applyAlignment="1">
      <alignment wrapText="1"/>
    </xf>
    <xf numFmtId="4" fontId="51" fillId="33" borderId="10" xfId="0" applyNumberFormat="1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4" fontId="51" fillId="33" borderId="13" xfId="0" applyNumberFormat="1" applyFont="1" applyFill="1" applyBorder="1" applyAlignment="1">
      <alignment wrapText="1"/>
    </xf>
    <xf numFmtId="4" fontId="34" fillId="0" borderId="12" xfId="0" applyNumberFormat="1" applyFont="1" applyFill="1" applyBorder="1" applyAlignment="1">
      <alignment wrapText="1"/>
    </xf>
    <xf numFmtId="4" fontId="51" fillId="33" borderId="12" xfId="0" applyNumberFormat="1" applyFont="1" applyFill="1" applyBorder="1" applyAlignment="1">
      <alignment wrapText="1"/>
    </xf>
    <xf numFmtId="4" fontId="51" fillId="33" borderId="14" xfId="0" applyNumberFormat="1" applyFont="1" applyFill="1" applyBorder="1" applyAlignment="1">
      <alignment wrapText="1"/>
    </xf>
    <xf numFmtId="4" fontId="51" fillId="0" borderId="10" xfId="0" applyNumberFormat="1" applyFont="1" applyFill="1" applyBorder="1" applyAlignment="1">
      <alignment wrapText="1"/>
    </xf>
    <xf numFmtId="0" fontId="2" fillId="0" borderId="30" xfId="59" applyFont="1" applyBorder="1" applyAlignment="1">
      <alignment vertical="top"/>
      <protection/>
    </xf>
    <xf numFmtId="0" fontId="34" fillId="0" borderId="30" xfId="0" applyFont="1" applyBorder="1" applyAlignment="1">
      <alignment/>
    </xf>
    <xf numFmtId="4" fontId="34" fillId="0" borderId="30" xfId="0" applyNumberFormat="1" applyFont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4" fontId="2" fillId="33" borderId="32" xfId="0" applyNumberFormat="1" applyFont="1" applyFill="1" applyBorder="1" applyAlignment="1">
      <alignment/>
    </xf>
    <xf numFmtId="0" fontId="2" fillId="33" borderId="32" xfId="0" applyNumberFormat="1" applyFont="1" applyFill="1" applyBorder="1" applyAlignment="1">
      <alignment/>
    </xf>
    <xf numFmtId="43" fontId="2" fillId="33" borderId="32" xfId="0" applyNumberFormat="1" applyFont="1" applyFill="1" applyBorder="1" applyAlignment="1">
      <alignment/>
    </xf>
    <xf numFmtId="15" fontId="2" fillId="33" borderId="32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29" borderId="34" xfId="0" applyFont="1" applyFill="1" applyBorder="1" applyAlignment="1">
      <alignment horizontal="center"/>
    </xf>
    <xf numFmtId="49" fontId="34" fillId="0" borderId="16" xfId="0" applyNumberFormat="1" applyFont="1" applyFill="1" applyBorder="1" applyAlignment="1">
      <alignment wrapText="1"/>
    </xf>
    <xf numFmtId="0" fontId="51" fillId="33" borderId="16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15" fontId="3" fillId="0" borderId="10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2" fillId="29" borderId="36" xfId="0" applyFont="1" applyFill="1" applyBorder="1" applyAlignment="1">
      <alignment wrapText="1"/>
    </xf>
    <xf numFmtId="0" fontId="51" fillId="33" borderId="37" xfId="0" applyFont="1" applyFill="1" applyBorder="1" applyAlignment="1">
      <alignment wrapText="1"/>
    </xf>
    <xf numFmtId="0" fontId="51" fillId="0" borderId="0" xfId="0" applyFont="1" applyFill="1" applyBorder="1" applyAlignment="1">
      <alignment horizontal="left" wrapText="1"/>
    </xf>
    <xf numFmtId="0" fontId="34" fillId="0" borderId="0" xfId="0" applyFont="1" applyAlignment="1">
      <alignment/>
    </xf>
    <xf numFmtId="49" fontId="34" fillId="0" borderId="10" xfId="0" applyNumberFormat="1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 wrapText="1"/>
    </xf>
    <xf numFmtId="0" fontId="34" fillId="0" borderId="0" xfId="0" applyFont="1" applyFill="1" applyAlignment="1">
      <alignment/>
    </xf>
    <xf numFmtId="4" fontId="34" fillId="0" borderId="0" xfId="0" applyNumberFormat="1" applyFont="1" applyFill="1" applyAlignment="1">
      <alignment/>
    </xf>
    <xf numFmtId="49" fontId="34" fillId="0" borderId="12" xfId="0" applyNumberFormat="1" applyFont="1" applyFill="1" applyBorder="1" applyAlignment="1">
      <alignment wrapText="1"/>
    </xf>
    <xf numFmtId="0" fontId="51" fillId="33" borderId="16" xfId="0" applyFont="1" applyFill="1" applyBorder="1" applyAlignment="1">
      <alignment horizontal="left" wrapText="1"/>
    </xf>
    <xf numFmtId="4" fontId="34" fillId="0" borderId="0" xfId="0" applyNumberFormat="1" applyFont="1" applyAlignment="1">
      <alignment/>
    </xf>
    <xf numFmtId="0" fontId="51" fillId="33" borderId="13" xfId="0" applyFont="1" applyFill="1" applyBorder="1" applyAlignment="1">
      <alignment horizontal="left" wrapText="1"/>
    </xf>
    <xf numFmtId="0" fontId="34" fillId="0" borderId="0" xfId="49" applyNumberFormat="1" applyFont="1" applyFill="1" applyAlignment="1">
      <alignment/>
    </xf>
    <xf numFmtId="4" fontId="34" fillId="0" borderId="16" xfId="0" applyNumberFormat="1" applyFont="1" applyFill="1" applyBorder="1" applyAlignment="1">
      <alignment wrapText="1"/>
    </xf>
    <xf numFmtId="4" fontId="51" fillId="33" borderId="16" xfId="0" applyNumberFormat="1" applyFont="1" applyFill="1" applyBorder="1" applyAlignment="1">
      <alignment wrapText="1"/>
    </xf>
    <xf numFmtId="49" fontId="34" fillId="0" borderId="38" xfId="0" applyNumberFormat="1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33" borderId="13" xfId="0" applyFont="1" applyFill="1" applyBorder="1" applyAlignment="1">
      <alignment wrapText="1"/>
    </xf>
    <xf numFmtId="0" fontId="34" fillId="33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6" xfId="0" applyFont="1" applyFill="1" applyBorder="1" applyAlignment="1">
      <alignment wrapText="1"/>
    </xf>
    <xf numFmtId="0" fontId="34" fillId="0" borderId="10" xfId="0" applyFont="1" applyFill="1" applyBorder="1" applyAlignment="1" quotePrefix="1">
      <alignment wrapText="1"/>
    </xf>
    <xf numFmtId="4" fontId="34" fillId="0" borderId="10" xfId="0" applyNumberFormat="1" applyFont="1" applyBorder="1" applyAlignment="1">
      <alignment/>
    </xf>
    <xf numFmtId="0" fontId="51" fillId="33" borderId="21" xfId="0" applyFont="1" applyFill="1" applyBorder="1" applyAlignment="1">
      <alignment wrapText="1"/>
    </xf>
    <xf numFmtId="4" fontId="51" fillId="33" borderId="21" xfId="0" applyNumberFormat="1" applyFont="1" applyFill="1" applyBorder="1" applyAlignment="1">
      <alignment wrapText="1"/>
    </xf>
    <xf numFmtId="0" fontId="34" fillId="0" borderId="16" xfId="0" applyFont="1" applyBorder="1" applyAlignment="1">
      <alignment/>
    </xf>
    <xf numFmtId="4" fontId="34" fillId="0" borderId="16" xfId="49" applyNumberFormat="1" applyFont="1" applyBorder="1" applyAlignment="1">
      <alignment/>
    </xf>
    <xf numFmtId="0" fontId="34" fillId="0" borderId="11" xfId="0" applyFont="1" applyBorder="1" applyAlignment="1">
      <alignment/>
    </xf>
    <xf numFmtId="10" fontId="51" fillId="33" borderId="10" xfId="0" applyNumberFormat="1" applyFont="1" applyFill="1" applyBorder="1" applyAlignment="1">
      <alignment wrapText="1"/>
    </xf>
    <xf numFmtId="4" fontId="34" fillId="0" borderId="10" xfId="49" applyNumberFormat="1" applyFont="1" applyFill="1" applyBorder="1" applyAlignment="1">
      <alignment wrapText="1"/>
    </xf>
    <xf numFmtId="0" fontId="51" fillId="0" borderId="39" xfId="0" applyFont="1" applyFill="1" applyBorder="1" applyAlignment="1">
      <alignment wrapText="1"/>
    </xf>
    <xf numFmtId="4" fontId="51" fillId="0" borderId="13" xfId="49" applyNumberFormat="1" applyFont="1" applyFill="1" applyBorder="1" applyAlignment="1">
      <alignment wrapText="1"/>
    </xf>
    <xf numFmtId="0" fontId="51" fillId="33" borderId="17" xfId="0" applyFont="1" applyFill="1" applyBorder="1" applyAlignment="1">
      <alignment wrapText="1"/>
    </xf>
    <xf numFmtId="4" fontId="51" fillId="33" borderId="16" xfId="49" applyNumberFormat="1" applyFont="1" applyFill="1" applyBorder="1" applyAlignment="1">
      <alignment wrapText="1"/>
    </xf>
    <xf numFmtId="49" fontId="34" fillId="0" borderId="15" xfId="0" applyNumberFormat="1" applyFont="1" applyFill="1" applyBorder="1" applyAlignment="1">
      <alignment wrapText="1"/>
    </xf>
    <xf numFmtId="49" fontId="34" fillId="0" borderId="39" xfId="0" applyNumberFormat="1" applyFont="1" applyFill="1" applyBorder="1" applyAlignment="1">
      <alignment wrapText="1"/>
    </xf>
    <xf numFmtId="4" fontId="34" fillId="0" borderId="15" xfId="49" applyNumberFormat="1" applyFont="1" applyFill="1" applyBorder="1" applyAlignment="1">
      <alignment wrapText="1"/>
    </xf>
    <xf numFmtId="49" fontId="34" fillId="0" borderId="17" xfId="0" applyNumberFormat="1" applyFont="1" applyFill="1" applyBorder="1" applyAlignment="1">
      <alignment wrapText="1"/>
    </xf>
    <xf numFmtId="4" fontId="51" fillId="33" borderId="10" xfId="49" applyNumberFormat="1" applyFont="1" applyFill="1" applyBorder="1" applyAlignment="1">
      <alignment wrapText="1"/>
    </xf>
    <xf numFmtId="4" fontId="51" fillId="33" borderId="15" xfId="49" applyNumberFormat="1" applyFont="1" applyFill="1" applyBorder="1" applyAlignment="1">
      <alignment wrapText="1"/>
    </xf>
    <xf numFmtId="0" fontId="51" fillId="33" borderId="39" xfId="0" applyFont="1" applyFill="1" applyBorder="1" applyAlignment="1">
      <alignment wrapText="1"/>
    </xf>
    <xf numFmtId="4" fontId="51" fillId="33" borderId="14" xfId="49" applyNumberFormat="1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4" fontId="51" fillId="33" borderId="40" xfId="0" applyNumberFormat="1" applyFont="1" applyFill="1" applyBorder="1" applyAlignment="1">
      <alignment wrapText="1"/>
    </xf>
    <xf numFmtId="10" fontId="34" fillId="0" borderId="0" xfId="49" applyNumberFormat="1" applyFont="1" applyAlignment="1">
      <alignment/>
    </xf>
    <xf numFmtId="2" fontId="34" fillId="0" borderId="0" xfId="49" applyNumberFormat="1" applyFont="1" applyAlignment="1">
      <alignment/>
    </xf>
    <xf numFmtId="10" fontId="34" fillId="0" borderId="10" xfId="66" applyNumberFormat="1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4" fontId="51" fillId="33" borderId="15" xfId="0" applyNumberFormat="1" applyFont="1" applyFill="1" applyBorder="1" applyAlignment="1">
      <alignment wrapText="1"/>
    </xf>
    <xf numFmtId="4" fontId="51" fillId="0" borderId="0" xfId="0" applyNumberFormat="1" applyFont="1" applyFill="1" applyBorder="1" applyAlignment="1">
      <alignment wrapText="1"/>
    </xf>
    <xf numFmtId="43" fontId="51" fillId="29" borderId="16" xfId="49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28" borderId="41" xfId="0" applyFont="1" applyFill="1" applyBorder="1" applyAlignment="1" applyProtection="1">
      <alignment horizontal="center" vertical="center" wrapText="1"/>
      <protection locked="0"/>
    </xf>
    <xf numFmtId="0" fontId="2" fillId="28" borderId="41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/>
      <protection locked="0"/>
    </xf>
    <xf numFmtId="0" fontId="3" fillId="0" borderId="0" xfId="59" applyFont="1" applyAlignment="1">
      <alignment vertical="top"/>
      <protection/>
    </xf>
    <xf numFmtId="0" fontId="3" fillId="0" borderId="0" xfId="59" applyFont="1" applyAlignment="1">
      <alignment vertical="top" wrapText="1"/>
      <protection/>
    </xf>
    <xf numFmtId="4" fontId="3" fillId="0" borderId="0" xfId="59" applyNumberFormat="1" applyFont="1" applyAlignment="1">
      <alignment vertical="top"/>
      <protection/>
    </xf>
    <xf numFmtId="4" fontId="3" fillId="0" borderId="0" xfId="59" applyNumberFormat="1" applyFont="1" applyFill="1" applyBorder="1" applyAlignment="1">
      <alignment vertical="top" wrapText="1"/>
      <protection/>
    </xf>
    <xf numFmtId="0" fontId="3" fillId="0" borderId="0" xfId="59" applyFont="1" applyBorder="1" applyAlignment="1" applyProtection="1">
      <alignment vertical="top" wrapText="1"/>
      <protection locked="0"/>
    </xf>
    <xf numFmtId="4" fontId="3" fillId="0" borderId="0" xfId="59" applyNumberFormat="1" applyFont="1" applyBorder="1" applyAlignment="1" applyProtection="1">
      <alignment vertical="top"/>
      <protection locked="0"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Border="1" applyAlignment="1" applyProtection="1">
      <alignment vertical="top"/>
      <protection locked="0"/>
    </xf>
    <xf numFmtId="0" fontId="2" fillId="29" borderId="10" xfId="58" applyFont="1" applyFill="1" applyBorder="1" applyAlignment="1">
      <alignment horizontal="center" vertical="top" wrapText="1"/>
      <protection/>
    </xf>
    <xf numFmtId="0" fontId="34" fillId="0" borderId="0" xfId="0" applyFont="1" applyAlignment="1">
      <alignment/>
    </xf>
    <xf numFmtId="0" fontId="2" fillId="29" borderId="4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" fillId="0" borderId="10" xfId="61" applyFont="1" applyFill="1" applyBorder="1">
      <alignment/>
      <protection/>
    </xf>
    <xf numFmtId="0" fontId="2" fillId="0" borderId="10" xfId="61" applyFont="1" applyFill="1" applyBorder="1">
      <alignment/>
      <protection/>
    </xf>
    <xf numFmtId="49" fontId="34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2" fontId="34" fillId="0" borderId="10" xfId="0" applyNumberFormat="1" applyFont="1" applyBorder="1" applyAlignment="1">
      <alignment/>
    </xf>
    <xf numFmtId="49" fontId="34" fillId="0" borderId="10" xfId="0" applyNumberFormat="1" applyFont="1" applyFill="1" applyBorder="1" applyAlignment="1">
      <alignment horizontal="left" vertical="center" wrapText="1"/>
    </xf>
    <xf numFmtId="0" fontId="34" fillId="0" borderId="16" xfId="0" applyFont="1" applyBorder="1" applyAlignment="1">
      <alignment horizontal="center"/>
    </xf>
    <xf numFmtId="0" fontId="34" fillId="0" borderId="16" xfId="0" applyFont="1" applyBorder="1" applyAlignment="1">
      <alignment/>
    </xf>
    <xf numFmtId="0" fontId="3" fillId="0" borderId="16" xfId="53" applyFont="1" applyBorder="1" applyAlignment="1">
      <alignment horizontal="center"/>
      <protection/>
    </xf>
    <xf numFmtId="0" fontId="3" fillId="0" borderId="16" xfId="54" applyFont="1" applyBorder="1" applyAlignment="1">
      <alignment horizontal="center"/>
      <protection/>
    </xf>
    <xf numFmtId="0" fontId="53" fillId="0" borderId="10" xfId="0" applyFont="1" applyBorder="1" applyAlignment="1">
      <alignment horizontal="center"/>
    </xf>
    <xf numFmtId="4" fontId="34" fillId="0" borderId="10" xfId="0" applyNumberFormat="1" applyFont="1" applyBorder="1" applyAlignment="1">
      <alignment/>
    </xf>
    <xf numFmtId="0" fontId="3" fillId="0" borderId="10" xfId="55" applyFont="1" applyFill="1" applyBorder="1" applyAlignment="1">
      <alignment horizontal="center"/>
      <protection/>
    </xf>
    <xf numFmtId="0" fontId="5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44" xfId="0" applyFont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0" fontId="3" fillId="0" borderId="41" xfId="0" applyFont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Fill="1" applyBorder="1" applyAlignment="1">
      <alignment wrapText="1"/>
    </xf>
    <xf numFmtId="43" fontId="3" fillId="0" borderId="45" xfId="49" applyFont="1" applyBorder="1" applyAlignment="1">
      <alignment/>
    </xf>
    <xf numFmtId="10" fontId="3" fillId="0" borderId="45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/>
    </xf>
    <xf numFmtId="0" fontId="2" fillId="29" borderId="32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left"/>
    </xf>
    <xf numFmtId="0" fontId="34" fillId="0" borderId="13" xfId="0" applyFont="1" applyBorder="1" applyAlignment="1">
      <alignment/>
    </xf>
    <xf numFmtId="4" fontId="34" fillId="0" borderId="13" xfId="0" applyNumberFormat="1" applyFont="1" applyBorder="1" applyAlignment="1">
      <alignment/>
    </xf>
    <xf numFmtId="0" fontId="34" fillId="0" borderId="16" xfId="0" applyFont="1" applyBorder="1" applyAlignment="1">
      <alignment horizontal="left"/>
    </xf>
    <xf numFmtId="4" fontId="34" fillId="0" borderId="16" xfId="0" applyNumberFormat="1" applyFont="1" applyBorder="1" applyAlignment="1">
      <alignment/>
    </xf>
    <xf numFmtId="0" fontId="34" fillId="0" borderId="19" xfId="0" applyFont="1" applyBorder="1" applyAlignment="1">
      <alignment wrapText="1"/>
    </xf>
    <xf numFmtId="0" fontId="51" fillId="29" borderId="21" xfId="0" applyFont="1" applyFill="1" applyBorder="1" applyAlignment="1">
      <alignment horizontal="center" vertical="center"/>
    </xf>
    <xf numFmtId="4" fontId="51" fillId="29" borderId="21" xfId="0" applyNumberFormat="1" applyFont="1" applyFill="1" applyBorder="1" applyAlignment="1">
      <alignment horizontal="center" vertical="center"/>
    </xf>
    <xf numFmtId="4" fontId="51" fillId="29" borderId="21" xfId="0" applyNumberFormat="1" applyFont="1" applyFill="1" applyBorder="1" applyAlignment="1" quotePrefix="1">
      <alignment horizontal="center" vertical="center"/>
    </xf>
    <xf numFmtId="0" fontId="51" fillId="33" borderId="15" xfId="0" applyFont="1" applyFill="1" applyBorder="1" applyAlignment="1">
      <alignment wrapText="1"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4" fillId="0" borderId="19" xfId="49" applyNumberFormat="1" applyFont="1" applyFill="1" applyBorder="1" applyAlignment="1">
      <alignment wrapText="1"/>
    </xf>
    <xf numFmtId="4" fontId="51" fillId="0" borderId="46" xfId="49" applyNumberFormat="1" applyFont="1" applyFill="1" applyBorder="1" applyAlignment="1">
      <alignment wrapText="1"/>
    </xf>
    <xf numFmtId="4" fontId="51" fillId="33" borderId="13" xfId="49" applyNumberFormat="1" applyFont="1" applyFill="1" applyBorder="1" applyAlignment="1">
      <alignment wrapText="1"/>
    </xf>
    <xf numFmtId="4" fontId="53" fillId="0" borderId="10" xfId="0" applyNumberFormat="1" applyFont="1" applyBorder="1" applyAlignment="1">
      <alignment/>
    </xf>
    <xf numFmtId="4" fontId="51" fillId="0" borderId="10" xfId="49" applyNumberFormat="1" applyFont="1" applyFill="1" applyBorder="1" applyAlignment="1">
      <alignment wrapText="1"/>
    </xf>
    <xf numFmtId="4" fontId="34" fillId="0" borderId="19" xfId="0" applyNumberFormat="1" applyFont="1" applyFill="1" applyBorder="1" applyAlignment="1">
      <alignment wrapText="1"/>
    </xf>
    <xf numFmtId="0" fontId="34" fillId="0" borderId="17" xfId="0" applyFont="1" applyBorder="1" applyAlignment="1">
      <alignment/>
    </xf>
    <xf numFmtId="0" fontId="51" fillId="29" borderId="21" xfId="59" applyFont="1" applyFill="1" applyBorder="1" applyAlignment="1">
      <alignment horizontal="center" vertical="center" wrapText="1"/>
      <protection/>
    </xf>
    <xf numFmtId="4" fontId="51" fillId="29" borderId="11" xfId="59" applyNumberFormat="1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4" fontId="51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43" fontId="57" fillId="33" borderId="10" xfId="49" applyFont="1" applyFill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4" fontId="34" fillId="0" borderId="10" xfId="49" applyNumberFormat="1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horizontal="left" wrapText="1"/>
    </xf>
    <xf numFmtId="0" fontId="58" fillId="0" borderId="0" xfId="0" applyFont="1" applyBorder="1" applyAlignment="1">
      <alignment/>
    </xf>
    <xf numFmtId="4" fontId="53" fillId="0" borderId="16" xfId="0" applyNumberFormat="1" applyFont="1" applyBorder="1" applyAlignment="1">
      <alignment/>
    </xf>
    <xf numFmtId="0" fontId="59" fillId="33" borderId="16" xfId="0" applyFont="1" applyFill="1" applyBorder="1" applyAlignment="1">
      <alignment horizontal="left" vertical="center" wrapText="1"/>
    </xf>
    <xf numFmtId="4" fontId="59" fillId="33" borderId="16" xfId="0" applyNumberFormat="1" applyFont="1" applyFill="1" applyBorder="1" applyAlignment="1">
      <alignment horizontal="right" wrapText="1"/>
    </xf>
    <xf numFmtId="0" fontId="60" fillId="33" borderId="16" xfId="0" applyFont="1" applyFill="1" applyBorder="1" applyAlignment="1">
      <alignment horizontal="left" vertical="center" wrapText="1"/>
    </xf>
    <xf numFmtId="0" fontId="34" fillId="0" borderId="12" xfId="0" applyFont="1" applyBorder="1" applyAlignment="1">
      <alignment/>
    </xf>
    <xf numFmtId="0" fontId="51" fillId="33" borderId="16" xfId="0" applyFont="1" applyFill="1" applyBorder="1" applyAlignment="1">
      <alignment horizontal="left" vertical="center" wrapText="1"/>
    </xf>
    <xf numFmtId="0" fontId="61" fillId="33" borderId="16" xfId="0" applyFont="1" applyFill="1" applyBorder="1" applyAlignment="1">
      <alignment horizontal="left" vertical="center" wrapText="1"/>
    </xf>
    <xf numFmtId="4" fontId="61" fillId="33" borderId="16" xfId="0" applyNumberFormat="1" applyFont="1" applyFill="1" applyBorder="1" applyAlignment="1">
      <alignment horizontal="right" wrapText="1"/>
    </xf>
    <xf numFmtId="0" fontId="51" fillId="33" borderId="10" xfId="0" applyFont="1" applyFill="1" applyBorder="1" applyAlignment="1">
      <alignment horizontal="left" vertical="center" wrapText="1"/>
    </xf>
    <xf numFmtId="43" fontId="51" fillId="33" borderId="10" xfId="49" applyFont="1" applyFill="1" applyBorder="1" applyAlignment="1">
      <alignment horizontal="left" vertical="center" wrapText="1"/>
    </xf>
    <xf numFmtId="9" fontId="51" fillId="33" borderId="10" xfId="66" applyFont="1" applyFill="1" applyBorder="1" applyAlignment="1">
      <alignment horizontal="right" vertical="center" wrapText="1"/>
    </xf>
    <xf numFmtId="49" fontId="62" fillId="0" borderId="16" xfId="0" applyNumberFormat="1" applyFont="1" applyFill="1" applyBorder="1" applyAlignment="1">
      <alignment horizontal="left" vertical="center" wrapText="1"/>
    </xf>
    <xf numFmtId="4" fontId="62" fillId="0" borderId="16" xfId="0" applyNumberFormat="1" applyFont="1" applyFill="1" applyBorder="1" applyAlignment="1">
      <alignment horizontal="right" wrapText="1"/>
    </xf>
    <xf numFmtId="4" fontId="62" fillId="0" borderId="12" xfId="0" applyNumberFormat="1" applyFont="1" applyFill="1" applyBorder="1" applyAlignment="1">
      <alignment horizontal="right" wrapText="1"/>
    </xf>
    <xf numFmtId="0" fontId="60" fillId="33" borderId="13" xfId="0" applyFont="1" applyFill="1" applyBorder="1" applyAlignment="1">
      <alignment wrapText="1"/>
    </xf>
    <xf numFmtId="4" fontId="60" fillId="33" borderId="13" xfId="0" applyNumberFormat="1" applyFont="1" applyFill="1" applyBorder="1" applyAlignment="1">
      <alignment wrapText="1"/>
    </xf>
    <xf numFmtId="4" fontId="60" fillId="33" borderId="14" xfId="0" applyNumberFormat="1" applyFont="1" applyFill="1" applyBorder="1" applyAlignment="1">
      <alignment wrapText="1"/>
    </xf>
    <xf numFmtId="4" fontId="51" fillId="29" borderId="11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34" fillId="0" borderId="16" xfId="0" applyFont="1" applyFill="1" applyBorder="1" applyAlignment="1">
      <alignment/>
    </xf>
    <xf numFmtId="4" fontId="51" fillId="0" borderId="16" xfId="0" applyNumberFormat="1" applyFont="1" applyBorder="1" applyAlignment="1">
      <alignment/>
    </xf>
    <xf numFmtId="4" fontId="51" fillId="33" borderId="26" xfId="0" applyNumberFormat="1" applyFont="1" applyFill="1" applyBorder="1" applyAlignment="1">
      <alignment horizontal="right" wrapText="1"/>
    </xf>
    <xf numFmtId="1" fontId="51" fillId="33" borderId="16" xfId="0" applyNumberFormat="1" applyFont="1" applyFill="1" applyBorder="1" applyAlignment="1">
      <alignment horizontal="center" vertical="center" wrapText="1"/>
    </xf>
    <xf numFmtId="1" fontId="34" fillId="0" borderId="16" xfId="0" applyNumberFormat="1" applyFont="1" applyBorder="1" applyAlignment="1">
      <alignment/>
    </xf>
    <xf numFmtId="0" fontId="51" fillId="0" borderId="16" xfId="0" applyFont="1" applyBorder="1" applyAlignment="1">
      <alignment/>
    </xf>
    <xf numFmtId="0" fontId="54" fillId="0" borderId="16" xfId="0" applyFont="1" applyBorder="1" applyAlignment="1">
      <alignment wrapText="1"/>
    </xf>
    <xf numFmtId="43" fontId="3" fillId="0" borderId="45" xfId="0" applyNumberFormat="1" applyFont="1" applyFill="1" applyBorder="1" applyAlignment="1">
      <alignment horizontal="center" wrapText="1"/>
    </xf>
    <xf numFmtId="4" fontId="53" fillId="0" borderId="45" xfId="0" applyNumberFormat="1" applyFont="1" applyFill="1" applyBorder="1" applyAlignment="1">
      <alignment/>
    </xf>
    <xf numFmtId="4" fontId="53" fillId="0" borderId="0" xfId="0" applyNumberFormat="1" applyFont="1" applyFill="1" applyAlignment="1">
      <alignment/>
    </xf>
    <xf numFmtId="43" fontId="3" fillId="0" borderId="41" xfId="49" applyFont="1" applyFill="1" applyBorder="1" applyAlignment="1">
      <alignment/>
    </xf>
    <xf numFmtId="15" fontId="3" fillId="0" borderId="10" xfId="0" applyNumberFormat="1" applyFont="1" applyFill="1" applyBorder="1" applyAlignment="1">
      <alignment/>
    </xf>
    <xf numFmtId="4" fontId="53" fillId="0" borderId="47" xfId="0" applyNumberFormat="1" applyFont="1" applyFill="1" applyBorder="1" applyAlignment="1">
      <alignment/>
    </xf>
    <xf numFmtId="0" fontId="2" fillId="28" borderId="48" xfId="0" applyFont="1" applyFill="1" applyBorder="1" applyAlignment="1" applyProtection="1">
      <alignment horizontal="right" vertical="center"/>
      <protection locked="0"/>
    </xf>
    <xf numFmtId="4" fontId="2" fillId="29" borderId="10" xfId="49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" fillId="29" borderId="10" xfId="58" applyFont="1" applyFill="1" applyBorder="1" applyAlignment="1">
      <alignment horizontal="center" vertical="top" wrapText="1"/>
      <protection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justify" vertical="center"/>
    </xf>
    <xf numFmtId="0" fontId="2" fillId="29" borderId="17" xfId="58" applyFont="1" applyFill="1" applyBorder="1" applyAlignment="1">
      <alignment horizontal="left" vertical="center" wrapText="1"/>
      <protection/>
    </xf>
    <xf numFmtId="0" fontId="2" fillId="29" borderId="19" xfId="58" applyFont="1" applyFill="1" applyBorder="1" applyAlignment="1">
      <alignment horizontal="left" vertical="center" wrapText="1"/>
      <protection/>
    </xf>
    <xf numFmtId="0" fontId="34" fillId="0" borderId="0" xfId="0" applyFont="1" applyAlignment="1">
      <alignment/>
    </xf>
    <xf numFmtId="0" fontId="2" fillId="29" borderId="17" xfId="58" applyFont="1" applyFill="1" applyBorder="1" applyAlignment="1">
      <alignment horizontal="left" vertical="top" wrapText="1"/>
      <protection/>
    </xf>
    <xf numFmtId="0" fontId="2" fillId="29" borderId="18" xfId="58" applyFont="1" applyFill="1" applyBorder="1" applyAlignment="1">
      <alignment horizontal="left" vertical="top" wrapText="1"/>
      <protection/>
    </xf>
    <xf numFmtId="0" fontId="2" fillId="29" borderId="19" xfId="58" applyFont="1" applyFill="1" applyBorder="1" applyAlignment="1">
      <alignment horizontal="left" vertical="top" wrapText="1"/>
      <protection/>
    </xf>
    <xf numFmtId="0" fontId="2" fillId="29" borderId="49" xfId="0" applyFont="1" applyFill="1" applyBorder="1" applyAlignment="1">
      <alignment horizontal="center" vertical="center" wrapText="1"/>
    </xf>
    <xf numFmtId="0" fontId="2" fillId="29" borderId="50" xfId="0" applyFont="1" applyFill="1" applyBorder="1" applyAlignment="1">
      <alignment horizontal="center" vertical="center" wrapText="1"/>
    </xf>
    <xf numFmtId="0" fontId="2" fillId="29" borderId="51" xfId="0" applyFont="1" applyFill="1" applyBorder="1" applyAlignment="1">
      <alignment horizontal="center" vertical="center" wrapText="1"/>
    </xf>
    <xf numFmtId="0" fontId="2" fillId="29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9" borderId="34" xfId="0" applyFont="1" applyFill="1" applyBorder="1" applyAlignment="1">
      <alignment horizontal="center" vertical="center"/>
    </xf>
    <xf numFmtId="0" fontId="2" fillId="29" borderId="52" xfId="0" applyFont="1" applyFill="1" applyBorder="1" applyAlignment="1">
      <alignment horizontal="center" vertical="center"/>
    </xf>
    <xf numFmtId="0" fontId="2" fillId="29" borderId="53" xfId="0" applyFont="1" applyFill="1" applyBorder="1" applyAlignment="1">
      <alignment horizontal="center" vertical="center"/>
    </xf>
    <xf numFmtId="0" fontId="2" fillId="29" borderId="54" xfId="0" applyFont="1" applyFill="1" applyBorder="1" applyAlignment="1">
      <alignment horizontal="center" vertical="center" wrapText="1"/>
    </xf>
    <xf numFmtId="0" fontId="2" fillId="29" borderId="55" xfId="0" applyFont="1" applyFill="1" applyBorder="1" applyAlignment="1">
      <alignment horizontal="center" vertical="center" wrapText="1"/>
    </xf>
    <xf numFmtId="0" fontId="2" fillId="29" borderId="56" xfId="0" applyFont="1" applyFill="1" applyBorder="1" applyAlignment="1">
      <alignment horizontal="center" vertical="center" wrapText="1"/>
    </xf>
    <xf numFmtId="0" fontId="2" fillId="29" borderId="57" xfId="0" applyFont="1" applyFill="1" applyBorder="1" applyAlignment="1">
      <alignment horizontal="center" vertical="center" wrapText="1"/>
    </xf>
    <xf numFmtId="0" fontId="2" fillId="29" borderId="17" xfId="58" applyFont="1" applyFill="1" applyBorder="1" applyAlignment="1">
      <alignment wrapText="1"/>
      <protection/>
    </xf>
    <xf numFmtId="0" fontId="2" fillId="29" borderId="19" xfId="58" applyFont="1" applyFill="1" applyBorder="1" applyAlignment="1">
      <alignment wrapText="1"/>
      <protection/>
    </xf>
    <xf numFmtId="4" fontId="2" fillId="29" borderId="58" xfId="49" applyNumberFormat="1" applyFont="1" applyFill="1" applyBorder="1" applyAlignment="1">
      <alignment horizontal="center" vertical="top" wrapText="1"/>
    </xf>
    <xf numFmtId="4" fontId="2" fillId="29" borderId="59" xfId="49" applyNumberFormat="1" applyFont="1" applyFill="1" applyBorder="1" applyAlignment="1">
      <alignment horizontal="center" vertical="top" wrapText="1"/>
    </xf>
    <xf numFmtId="0" fontId="2" fillId="29" borderId="17" xfId="58" applyFont="1" applyFill="1" applyBorder="1" applyAlignment="1">
      <alignment horizontal="left" vertical="top"/>
      <protection/>
    </xf>
    <xf numFmtId="0" fontId="2" fillId="29" borderId="18" xfId="58" applyFont="1" applyFill="1" applyBorder="1" applyAlignment="1">
      <alignment horizontal="left" vertical="top"/>
      <protection/>
    </xf>
    <xf numFmtId="0" fontId="2" fillId="29" borderId="19" xfId="58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wrapText="1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2" fillId="0" borderId="24" xfId="59" applyFont="1" applyFill="1" applyBorder="1" applyAlignment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3" xfId="53"/>
    <cellStyle name="Normal 14" xfId="54"/>
    <cellStyle name="Normal 15" xfId="55"/>
    <cellStyle name="Normal 18" xfId="56"/>
    <cellStyle name="Normal 19" xfId="57"/>
    <cellStyle name="Normal 2" xfId="58"/>
    <cellStyle name="Normal 2 2" xfId="59"/>
    <cellStyle name="Normal 20" xfId="60"/>
    <cellStyle name="Normal 4" xfId="61"/>
    <cellStyle name="Normal 5" xfId="62"/>
    <cellStyle name="Normal 56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752475</xdr:colOff>
      <xdr:row>0</xdr:row>
      <xdr:rowOff>752475</xdr:rowOff>
    </xdr:to>
    <xdr:sp>
      <xdr:nvSpPr>
        <xdr:cNvPr id="1" name="3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2276475</xdr:colOff>
      <xdr:row>38</xdr:row>
      <xdr:rowOff>133350</xdr:rowOff>
    </xdr:from>
    <xdr:to>
      <xdr:col>2</xdr:col>
      <xdr:colOff>771525</xdr:colOff>
      <xdr:row>38</xdr:row>
      <xdr:rowOff>133350</xdr:rowOff>
    </xdr:to>
    <xdr:sp>
      <xdr:nvSpPr>
        <xdr:cNvPr id="2" name="2 Conector recto"/>
        <xdr:cNvSpPr>
          <a:spLocks/>
        </xdr:cNvSpPr>
      </xdr:nvSpPr>
      <xdr:spPr>
        <a:xfrm>
          <a:off x="3257550" y="63246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39</xdr:row>
      <xdr:rowOff>0</xdr:rowOff>
    </xdr:from>
    <xdr:to>
      <xdr:col>1</xdr:col>
      <xdr:colOff>1971675</xdr:colOff>
      <xdr:row>39</xdr:row>
      <xdr:rowOff>0</xdr:rowOff>
    </xdr:to>
    <xdr:sp>
      <xdr:nvSpPr>
        <xdr:cNvPr id="3" name="4 Conector recto"/>
        <xdr:cNvSpPr>
          <a:spLocks/>
        </xdr:cNvSpPr>
      </xdr:nvSpPr>
      <xdr:spPr>
        <a:xfrm>
          <a:off x="76200" y="63341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47625</xdr:rowOff>
    </xdr:from>
    <xdr:to>
      <xdr:col>1</xdr:col>
      <xdr:colOff>1981200</xdr:colOff>
      <xdr:row>43</xdr:row>
      <xdr:rowOff>85725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9525" y="6381750"/>
          <a:ext cx="29527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PABLO MARTIN LOPEZPORTILLO RODRIGUEZ  PRESIDENTE MUNICIPAL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2105025</xdr:colOff>
      <xdr:row>39</xdr:row>
      <xdr:rowOff>28575</xdr:rowOff>
    </xdr:from>
    <xdr:to>
      <xdr:col>3</xdr:col>
      <xdr:colOff>28575</xdr:colOff>
      <xdr:row>43</xdr:row>
      <xdr:rowOff>66675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3086100" y="6362700"/>
          <a:ext cx="31623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C.P.C. Y M.F. MA. LOURDES HERRERA RODRIGUEZ TESORERA MUNICIPAL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0</xdr:rowOff>
    </xdr:to>
    <xdr:pic>
      <xdr:nvPicPr>
        <xdr:cNvPr id="6" name="8 Imagen" descr="LOGO comonfor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G44"/>
  <sheetViews>
    <sheetView tabSelected="1" zoomScaleSheetLayoutView="100" zoomScalePageLayoutView="0" workbookViewId="0" topLeftCell="A1">
      <pane ySplit="2" topLeftCell="A23" activePane="bottomLeft" state="frozen"/>
      <selection pane="topLeft" activeCell="A1" sqref="A1"/>
      <selection pane="bottomLeft" activeCell="B36" sqref="B36"/>
    </sheetView>
  </sheetViews>
  <sheetFormatPr defaultColWidth="12.8515625" defaultRowHeight="15"/>
  <cols>
    <col min="1" max="1" width="14.7109375" style="244" customWidth="1"/>
    <col min="2" max="2" width="65.7109375" style="244" customWidth="1"/>
    <col min="3" max="16384" width="12.8515625" style="244" customWidth="1"/>
  </cols>
  <sheetData>
    <row r="1" spans="1:3" ht="60" customHeight="1">
      <c r="A1" s="359" t="s">
        <v>215</v>
      </c>
      <c r="B1" s="359"/>
      <c r="C1" s="243"/>
    </row>
    <row r="2" spans="1:2" ht="15" customHeight="1">
      <c r="A2" s="245" t="s">
        <v>216</v>
      </c>
      <c r="B2" s="246" t="s">
        <v>217</v>
      </c>
    </row>
    <row r="3" spans="1:2" ht="11.25">
      <c r="A3" s="247"/>
      <c r="B3" s="248"/>
    </row>
    <row r="4" spans="1:2" ht="11.25">
      <c r="A4" s="247"/>
      <c r="B4" s="249" t="s">
        <v>0</v>
      </c>
    </row>
    <row r="5" spans="1:2" ht="11.25">
      <c r="A5" s="247"/>
      <c r="B5" s="249" t="s">
        <v>1</v>
      </c>
    </row>
    <row r="6" spans="1:2" ht="11.25">
      <c r="A6" s="247" t="s">
        <v>2</v>
      </c>
      <c r="B6" s="248" t="s">
        <v>3</v>
      </c>
    </row>
    <row r="7" spans="1:2" ht="11.25">
      <c r="A7" s="247" t="s">
        <v>4</v>
      </c>
      <c r="B7" s="248" t="s">
        <v>5</v>
      </c>
    </row>
    <row r="8" spans="1:2" ht="11.25">
      <c r="A8" s="247" t="s">
        <v>6</v>
      </c>
      <c r="B8" s="248" t="s">
        <v>7</v>
      </c>
    </row>
    <row r="9" spans="1:2" ht="11.25">
      <c r="A9" s="247" t="s">
        <v>8</v>
      </c>
      <c r="B9" s="248" t="s">
        <v>9</v>
      </c>
    </row>
    <row r="10" spans="1:2" ht="11.25">
      <c r="A10" s="247" t="s">
        <v>10</v>
      </c>
      <c r="B10" s="248" t="s">
        <v>11</v>
      </c>
    </row>
    <row r="11" spans="1:2" ht="11.25">
      <c r="A11" s="247" t="s">
        <v>12</v>
      </c>
      <c r="B11" s="248" t="s">
        <v>13</v>
      </c>
    </row>
    <row r="12" spans="1:2" ht="11.25">
      <c r="A12" s="247" t="s">
        <v>14</v>
      </c>
      <c r="B12" s="248" t="s">
        <v>15</v>
      </c>
    </row>
    <row r="13" spans="1:2" ht="11.25">
      <c r="A13" s="247" t="s">
        <v>16</v>
      </c>
      <c r="B13" s="248" t="s">
        <v>17</v>
      </c>
    </row>
    <row r="14" spans="1:2" ht="11.25">
      <c r="A14" s="247" t="s">
        <v>18</v>
      </c>
      <c r="B14" s="248" t="s">
        <v>19</v>
      </c>
    </row>
    <row r="15" spans="1:2" ht="11.25">
      <c r="A15" s="247" t="s">
        <v>20</v>
      </c>
      <c r="B15" s="248" t="s">
        <v>21</v>
      </c>
    </row>
    <row r="16" spans="1:2" ht="11.25">
      <c r="A16" s="247" t="s">
        <v>22</v>
      </c>
      <c r="B16" s="248" t="s">
        <v>23</v>
      </c>
    </row>
    <row r="17" spans="1:2" ht="11.25">
      <c r="A17" s="247" t="s">
        <v>24</v>
      </c>
      <c r="B17" s="248" t="s">
        <v>25</v>
      </c>
    </row>
    <row r="18" spans="1:2" ht="11.25">
      <c r="A18" s="247" t="s">
        <v>26</v>
      </c>
      <c r="B18" s="248" t="s">
        <v>27</v>
      </c>
    </row>
    <row r="19" spans="1:2" ht="11.25">
      <c r="A19" s="247" t="s">
        <v>28</v>
      </c>
      <c r="B19" s="248" t="s">
        <v>29</v>
      </c>
    </row>
    <row r="20" spans="1:2" ht="11.25">
      <c r="A20" s="247" t="s">
        <v>30</v>
      </c>
      <c r="B20" s="248" t="s">
        <v>31</v>
      </c>
    </row>
    <row r="21" spans="1:2" ht="11.25">
      <c r="A21" s="247" t="s">
        <v>32</v>
      </c>
      <c r="B21" s="248" t="s">
        <v>33</v>
      </c>
    </row>
    <row r="22" spans="1:2" ht="11.25">
      <c r="A22" s="247" t="s">
        <v>34</v>
      </c>
      <c r="B22" s="248" t="s">
        <v>35</v>
      </c>
    </row>
    <row r="23" spans="1:2" ht="11.25">
      <c r="A23" s="247" t="s">
        <v>36</v>
      </c>
      <c r="B23" s="248" t="s">
        <v>37</v>
      </c>
    </row>
    <row r="24" spans="1:2" ht="11.25">
      <c r="A24" s="247" t="s">
        <v>38</v>
      </c>
      <c r="B24" s="248" t="s">
        <v>39</v>
      </c>
    </row>
    <row r="25" spans="1:2" ht="11.25">
      <c r="A25" s="247" t="s">
        <v>40</v>
      </c>
      <c r="B25" s="248" t="s">
        <v>41</v>
      </c>
    </row>
    <row r="26" spans="1:2" ht="11.25">
      <c r="A26" s="247" t="s">
        <v>42</v>
      </c>
      <c r="B26" s="248" t="s">
        <v>43</v>
      </c>
    </row>
    <row r="27" spans="1:2" ht="11.25">
      <c r="A27" s="247"/>
      <c r="B27" s="249"/>
    </row>
    <row r="28" spans="1:2" ht="11.25">
      <c r="A28" s="247"/>
      <c r="B28" s="249" t="s">
        <v>44</v>
      </c>
    </row>
    <row r="29" spans="1:2" ht="11.25">
      <c r="A29" s="247"/>
      <c r="B29" s="248" t="s">
        <v>45</v>
      </c>
    </row>
    <row r="30" spans="1:2" ht="11.25">
      <c r="A30" s="247"/>
      <c r="B30" s="248" t="s">
        <v>46</v>
      </c>
    </row>
    <row r="31" spans="1:2" ht="11.25">
      <c r="A31" s="250"/>
      <c r="B31" s="251"/>
    </row>
    <row r="34" spans="1:7" ht="11.25">
      <c r="A34" s="252" t="s">
        <v>218</v>
      </c>
      <c r="B34" s="253"/>
      <c r="C34" s="253"/>
      <c r="D34" s="254"/>
      <c r="E34" s="252"/>
      <c r="F34" s="255"/>
      <c r="G34" s="255"/>
    </row>
    <row r="35" spans="1:7" ht="11.25">
      <c r="A35" s="259"/>
      <c r="B35" s="256"/>
      <c r="C35" s="256"/>
      <c r="D35" s="257"/>
      <c r="E35" s="259"/>
      <c r="F35" s="258"/>
      <c r="G35" s="258"/>
    </row>
    <row r="36" spans="1:7" ht="11.25">
      <c r="A36" s="259"/>
      <c r="B36" s="256"/>
      <c r="C36" s="256"/>
      <c r="D36" s="257"/>
      <c r="E36" s="259"/>
      <c r="F36" s="258"/>
      <c r="G36" s="258"/>
    </row>
    <row r="37" spans="1:7" ht="11.25">
      <c r="A37" s="259"/>
      <c r="B37" s="256"/>
      <c r="C37" s="256"/>
      <c r="D37" s="257"/>
      <c r="E37" s="259"/>
      <c r="F37" s="258"/>
      <c r="G37" s="258"/>
    </row>
    <row r="38" spans="1:7" ht="11.25">
      <c r="A38" s="259"/>
      <c r="B38" s="256"/>
      <c r="C38" s="256"/>
      <c r="D38" s="257"/>
      <c r="E38" s="259"/>
      <c r="F38" s="258"/>
      <c r="G38" s="258"/>
    </row>
    <row r="39" spans="1:7" ht="11.25">
      <c r="A39" s="259"/>
      <c r="B39" s="256"/>
      <c r="C39" s="256"/>
      <c r="D39" s="257"/>
      <c r="E39" s="259"/>
      <c r="F39" s="258"/>
      <c r="G39" s="258"/>
    </row>
    <row r="40" spans="1:7" ht="11.25">
      <c r="A40" s="259"/>
      <c r="B40" s="256"/>
      <c r="C40" s="256"/>
      <c r="D40" s="257"/>
      <c r="E40" s="259"/>
      <c r="F40" s="258"/>
      <c r="G40" s="258"/>
    </row>
    <row r="41" spans="1:7" ht="11.25">
      <c r="A41" s="259"/>
      <c r="B41" s="256"/>
      <c r="C41" s="256"/>
      <c r="D41" s="257"/>
      <c r="E41" s="259"/>
      <c r="F41" s="258"/>
      <c r="G41" s="258"/>
    </row>
    <row r="42" spans="1:7" ht="11.25">
      <c r="A42" s="259"/>
      <c r="B42" s="256"/>
      <c r="C42" s="256"/>
      <c r="D42" s="257"/>
      <c r="E42" s="259"/>
      <c r="F42" s="258"/>
      <c r="G42" s="258"/>
    </row>
    <row r="43" spans="1:7" ht="11.25">
      <c r="A43" s="259"/>
      <c r="B43" s="256"/>
      <c r="C43" s="256"/>
      <c r="D43" s="257"/>
      <c r="E43" s="259"/>
      <c r="F43" s="258"/>
      <c r="G43" s="258"/>
    </row>
    <row r="44" spans="1:7" ht="11.25">
      <c r="A44" s="259"/>
      <c r="B44" s="256"/>
      <c r="C44" s="256"/>
      <c r="D44" s="257"/>
      <c r="E44" s="259"/>
      <c r="F44" s="258"/>
      <c r="G44" s="258"/>
    </row>
  </sheetData>
  <sheetProtection formatCells="0" formatColumns="0" formatRows="0" insertColumns="0" insertRows="0" deleteColumns="0" deleteRows="0" autoFilter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6384" width="11.421875" style="76" customWidth="1"/>
  </cols>
  <sheetData>
    <row r="1" spans="1:8" ht="11.25">
      <c r="A1" s="2" t="s">
        <v>47</v>
      </c>
      <c r="B1" s="2"/>
      <c r="C1" s="2"/>
      <c r="D1" s="2"/>
      <c r="E1" s="2"/>
      <c r="F1" s="2"/>
      <c r="G1" s="2"/>
      <c r="H1" s="6" t="s">
        <v>48</v>
      </c>
    </row>
    <row r="2" spans="1:8" ht="11.25">
      <c r="A2" s="2" t="s">
        <v>49</v>
      </c>
      <c r="B2" s="2"/>
      <c r="C2" s="2"/>
      <c r="D2" s="2"/>
      <c r="E2" s="2"/>
      <c r="F2" s="2"/>
      <c r="G2" s="2"/>
      <c r="H2" s="7"/>
    </row>
    <row r="3" spans="1:8" ht="11.25">
      <c r="A3" s="2"/>
      <c r="B3" s="2"/>
      <c r="C3" s="2"/>
      <c r="D3" s="2"/>
      <c r="E3" s="2"/>
      <c r="F3" s="2"/>
      <c r="G3" s="2"/>
      <c r="H3" s="7"/>
    </row>
    <row r="4" spans="1:8" ht="11.25">
      <c r="A4" s="7"/>
      <c r="B4" s="7"/>
      <c r="C4" s="7"/>
      <c r="D4" s="7"/>
      <c r="E4" s="7"/>
      <c r="F4" s="7"/>
      <c r="G4" s="362" t="s">
        <v>92</v>
      </c>
      <c r="H4" s="362"/>
    </row>
    <row r="5" spans="1:8" ht="11.25" customHeight="1">
      <c r="A5" s="77" t="s">
        <v>93</v>
      </c>
      <c r="B5" s="78"/>
      <c r="C5" s="78"/>
      <c r="D5" s="78"/>
      <c r="E5" s="69"/>
      <c r="F5" s="69"/>
      <c r="G5" s="69"/>
      <c r="H5" s="7"/>
    </row>
    <row r="6" spans="10:17" ht="11.25">
      <c r="J6" s="363"/>
      <c r="K6" s="363"/>
      <c r="L6" s="363"/>
      <c r="M6" s="363"/>
      <c r="N6" s="363"/>
      <c r="O6" s="363"/>
      <c r="P6" s="363"/>
      <c r="Q6" s="363"/>
    </row>
    <row r="7" ht="11.25">
      <c r="A7" s="2" t="s">
        <v>94</v>
      </c>
    </row>
    <row r="8" spans="1:8" ht="52.5" customHeight="1">
      <c r="A8" s="364" t="s">
        <v>95</v>
      </c>
      <c r="B8" s="364"/>
      <c r="C8" s="364"/>
      <c r="D8" s="364"/>
      <c r="E8" s="364"/>
      <c r="F8" s="364"/>
      <c r="G8" s="364"/>
      <c r="H8" s="364"/>
    </row>
  </sheetData>
  <sheetProtection/>
  <mergeCells count="3">
    <mergeCell ref="G4:H4"/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2.28125" style="7" customWidth="1"/>
    <col min="2" max="2" width="53.28125" style="7" customWidth="1"/>
    <col min="3" max="3" width="25.7109375" style="8" customWidth="1"/>
    <col min="4" max="4" width="22.28125" style="7" customWidth="1"/>
    <col min="5" max="16384" width="11.421875" style="7" customWidth="1"/>
  </cols>
  <sheetData>
    <row r="1" spans="1:4" ht="11.25">
      <c r="A1" s="79" t="s">
        <v>47</v>
      </c>
      <c r="B1" s="79"/>
      <c r="C1" s="5"/>
      <c r="D1" s="6" t="s">
        <v>48</v>
      </c>
    </row>
    <row r="2" spans="1:3" ht="11.25">
      <c r="A2" s="79" t="s">
        <v>80</v>
      </c>
      <c r="B2" s="79"/>
      <c r="C2" s="5"/>
    </row>
    <row r="3" spans="1:4" ht="11.25">
      <c r="A3" s="44"/>
      <c r="B3" s="44"/>
      <c r="C3" s="80"/>
      <c r="D3" s="44"/>
    </row>
    <row r="4" spans="1:4" ht="11.25">
      <c r="A4" s="44"/>
      <c r="B4" s="44"/>
      <c r="C4" s="80"/>
      <c r="D4" s="44"/>
    </row>
    <row r="5" spans="1:4" s="36" customFormat="1" ht="11.25" customHeight="1">
      <c r="A5" s="365" t="s">
        <v>202</v>
      </c>
      <c r="B5" s="366"/>
      <c r="C5" s="81"/>
      <c r="D5" s="82" t="s">
        <v>96</v>
      </c>
    </row>
    <row r="6" spans="1:4" ht="11.25">
      <c r="A6" s="83"/>
      <c r="B6" s="83"/>
      <c r="C6" s="84"/>
      <c r="D6" s="83"/>
    </row>
    <row r="7" spans="1:4" ht="15" customHeight="1">
      <c r="A7" s="14" t="s">
        <v>51</v>
      </c>
      <c r="B7" s="15" t="s">
        <v>52</v>
      </c>
      <c r="C7" s="16" t="s">
        <v>53</v>
      </c>
      <c r="D7" s="58" t="s">
        <v>66</v>
      </c>
    </row>
    <row r="8" spans="1:4" ht="11.25">
      <c r="A8" s="212"/>
      <c r="B8" s="212"/>
      <c r="C8" s="202"/>
      <c r="D8" s="217"/>
    </row>
    <row r="9" spans="1:4" ht="11.25">
      <c r="A9" s="212"/>
      <c r="B9" s="212"/>
      <c r="C9" s="218"/>
      <c r="D9" s="217"/>
    </row>
    <row r="10" spans="1:4" ht="11.25">
      <c r="A10" s="212"/>
      <c r="B10" s="212"/>
      <c r="C10" s="218"/>
      <c r="D10" s="219"/>
    </row>
    <row r="11" spans="1:4" ht="11.25">
      <c r="A11" s="182"/>
      <c r="B11" s="182" t="s">
        <v>57</v>
      </c>
      <c r="C11" s="167">
        <f>SUM(C8:C10)</f>
        <v>0</v>
      </c>
      <c r="D11" s="220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0"/>
  <sheetViews>
    <sheetView zoomScaleSheetLayoutView="100" zoomScalePageLayoutView="0" workbookViewId="0" topLeftCell="A63">
      <selection activeCell="D4" sqref="D4"/>
    </sheetView>
  </sheetViews>
  <sheetFormatPr defaultColWidth="13.7109375" defaultRowHeight="15"/>
  <cols>
    <col min="1" max="1" width="22.57421875" style="7" customWidth="1"/>
    <col min="2" max="2" width="42.7109375" style="7" customWidth="1"/>
    <col min="3" max="3" width="14.28125" style="8" bestFit="1" customWidth="1"/>
    <col min="4" max="4" width="13.8515625" style="8" customWidth="1"/>
    <col min="5" max="5" width="15.28125" style="8" customWidth="1"/>
    <col min="6" max="6" width="17.140625" style="8" customWidth="1"/>
    <col min="7" max="7" width="14.8515625" style="8" customWidth="1"/>
    <col min="8" max="8" width="22.8515625" style="7" customWidth="1"/>
    <col min="9" max="9" width="5.7109375" style="7" customWidth="1"/>
    <col min="10" max="16384" width="13.7109375" style="7" customWidth="1"/>
  </cols>
  <sheetData>
    <row r="1" spans="1:8" ht="11.25" customHeight="1">
      <c r="A1" s="2" t="s">
        <v>47</v>
      </c>
      <c r="B1" s="2"/>
      <c r="C1" s="3"/>
      <c r="D1" s="3"/>
      <c r="E1" s="3"/>
      <c r="F1" s="3"/>
      <c r="G1" s="3"/>
      <c r="H1" s="6" t="s">
        <v>48</v>
      </c>
    </row>
    <row r="2" spans="1:8" ht="11.25">
      <c r="A2" s="2" t="s">
        <v>80</v>
      </c>
      <c r="B2" s="2"/>
      <c r="C2" s="3"/>
      <c r="D2" s="3"/>
      <c r="E2" s="3"/>
      <c r="F2" s="3"/>
      <c r="G2" s="3"/>
      <c r="H2" s="8"/>
    </row>
    <row r="3" ht="11.25">
      <c r="H3" s="8"/>
    </row>
    <row r="4" ht="11.25">
      <c r="H4" s="8"/>
    </row>
    <row r="5" spans="1:8" ht="11.25" customHeight="1">
      <c r="A5" s="9" t="s">
        <v>313</v>
      </c>
      <c r="B5" s="11"/>
      <c r="C5" s="86"/>
      <c r="D5" s="86"/>
      <c r="E5" s="86"/>
      <c r="F5" s="86"/>
      <c r="G5" s="86"/>
      <c r="H5" s="87" t="s">
        <v>97</v>
      </c>
    </row>
    <row r="6" spans="1:2" ht="11.25">
      <c r="A6" s="361"/>
      <c r="B6" s="367"/>
    </row>
    <row r="7" spans="1:8" ht="15" customHeight="1">
      <c r="A7" s="14" t="s">
        <v>51</v>
      </c>
      <c r="B7" s="15" t="s">
        <v>52</v>
      </c>
      <c r="C7" s="42" t="s">
        <v>53</v>
      </c>
      <c r="D7" s="42" t="s">
        <v>62</v>
      </c>
      <c r="E7" s="42" t="s">
        <v>63</v>
      </c>
      <c r="F7" s="42" t="s">
        <v>64</v>
      </c>
      <c r="G7" s="43" t="s">
        <v>65</v>
      </c>
      <c r="H7" s="15" t="s">
        <v>66</v>
      </c>
    </row>
    <row r="8" spans="1:8" ht="11.25">
      <c r="A8" s="265">
        <v>211200001</v>
      </c>
      <c r="B8" s="52" t="s">
        <v>312</v>
      </c>
      <c r="C8" s="277">
        <v>-9725.72</v>
      </c>
      <c r="D8" s="277">
        <v>0</v>
      </c>
      <c r="E8" s="277">
        <v>0</v>
      </c>
      <c r="F8" s="277">
        <v>0</v>
      </c>
      <c r="G8" s="277">
        <v>-9725.72</v>
      </c>
      <c r="H8" s="221"/>
    </row>
    <row r="9" spans="1:8" ht="11.25">
      <c r="A9" s="265">
        <v>211200001</v>
      </c>
      <c r="B9" s="52" t="s">
        <v>380</v>
      </c>
      <c r="C9" s="277">
        <v>-2093.8</v>
      </c>
      <c r="D9" s="277">
        <v>0</v>
      </c>
      <c r="E9" s="277">
        <v>0</v>
      </c>
      <c r="F9" s="277">
        <v>0</v>
      </c>
      <c r="G9" s="277">
        <v>-2093.8</v>
      </c>
      <c r="H9" s="221"/>
    </row>
    <row r="10" spans="1:8" s="264" customFormat="1" ht="11.25">
      <c r="A10" s="265">
        <v>211200001</v>
      </c>
      <c r="B10" s="52" t="s">
        <v>381</v>
      </c>
      <c r="C10" s="277">
        <v>-8262.12</v>
      </c>
      <c r="D10" s="277">
        <v>0</v>
      </c>
      <c r="E10" s="277">
        <v>0</v>
      </c>
      <c r="F10" s="277">
        <v>0</v>
      </c>
      <c r="G10" s="277">
        <v>-8262.12</v>
      </c>
      <c r="H10" s="221"/>
    </row>
    <row r="11" spans="1:8" s="264" customFormat="1" ht="11.25">
      <c r="A11" s="265">
        <v>211200001</v>
      </c>
      <c r="B11" s="52" t="s">
        <v>382</v>
      </c>
      <c r="C11" s="277">
        <v>-12717.96</v>
      </c>
      <c r="D11" s="277">
        <v>0</v>
      </c>
      <c r="E11" s="277">
        <v>0</v>
      </c>
      <c r="F11" s="277">
        <v>0</v>
      </c>
      <c r="G11" s="277">
        <v>-12717.96</v>
      </c>
      <c r="H11" s="221"/>
    </row>
    <row r="12" spans="1:8" s="264" customFormat="1" ht="11.25">
      <c r="A12" s="265">
        <v>211200001</v>
      </c>
      <c r="B12" s="52" t="s">
        <v>383</v>
      </c>
      <c r="C12" s="277">
        <v>-1850</v>
      </c>
      <c r="D12" s="277">
        <v>0</v>
      </c>
      <c r="E12" s="277">
        <v>0</v>
      </c>
      <c r="F12" s="277">
        <v>0</v>
      </c>
      <c r="G12" s="277">
        <v>-1850</v>
      </c>
      <c r="H12" s="221"/>
    </row>
    <row r="13" spans="1:8" s="264" customFormat="1" ht="11.25">
      <c r="A13" s="265">
        <v>211200001</v>
      </c>
      <c r="B13" s="52" t="s">
        <v>384</v>
      </c>
      <c r="C13" s="277">
        <v>-2987</v>
      </c>
      <c r="D13" s="277">
        <v>0</v>
      </c>
      <c r="E13" s="277">
        <v>0</v>
      </c>
      <c r="F13" s="277">
        <v>0</v>
      </c>
      <c r="G13" s="277">
        <v>-2987</v>
      </c>
      <c r="H13" s="221"/>
    </row>
    <row r="14" spans="1:8" ht="11.25">
      <c r="A14" s="194"/>
      <c r="B14" s="222" t="s">
        <v>98</v>
      </c>
      <c r="C14" s="223">
        <f>SUM(C8:C13)</f>
        <v>-37636.6</v>
      </c>
      <c r="D14" s="223">
        <f>SUM(D8:D13)</f>
        <v>0</v>
      </c>
      <c r="E14" s="223">
        <f>SUM(E8:E13)</f>
        <v>0</v>
      </c>
      <c r="F14" s="223">
        <f>SUM(F8:F13)</f>
        <v>0</v>
      </c>
      <c r="G14" s="223">
        <f>SUM(G8:G13)</f>
        <v>-37636.6</v>
      </c>
      <c r="H14" s="223"/>
    </row>
    <row r="15" spans="1:8" ht="11.25">
      <c r="A15" s="224"/>
      <c r="B15" s="224" t="s">
        <v>57</v>
      </c>
      <c r="C15" s="225">
        <f>+C14</f>
        <v>-37636.6</v>
      </c>
      <c r="D15" s="225">
        <f>+D14</f>
        <v>0</v>
      </c>
      <c r="E15" s="225">
        <f>+E14</f>
        <v>0</v>
      </c>
      <c r="F15" s="225">
        <f>+F14</f>
        <v>0</v>
      </c>
      <c r="G15" s="225">
        <f>+G14</f>
        <v>-37636.6</v>
      </c>
      <c r="H15" s="225"/>
    </row>
    <row r="17" spans="1:8" ht="11.25">
      <c r="A17" s="9" t="s">
        <v>314</v>
      </c>
      <c r="B17" s="260"/>
      <c r="C17" s="86"/>
      <c r="D17" s="86"/>
      <c r="E17" s="86"/>
      <c r="F17" s="86"/>
      <c r="G17" s="86"/>
      <c r="H17" s="87" t="s">
        <v>97</v>
      </c>
    </row>
    <row r="18" spans="1:8" ht="11.25">
      <c r="A18" s="361"/>
      <c r="B18" s="367"/>
      <c r="H18" s="261"/>
    </row>
    <row r="19" spans="1:8" ht="11.25">
      <c r="A19" s="14" t="s">
        <v>51</v>
      </c>
      <c r="B19" s="15" t="s">
        <v>52</v>
      </c>
      <c r="C19" s="42" t="s">
        <v>53</v>
      </c>
      <c r="D19" s="42" t="s">
        <v>62</v>
      </c>
      <c r="E19" s="42" t="s">
        <v>63</v>
      </c>
      <c r="F19" s="42" t="s">
        <v>64</v>
      </c>
      <c r="G19" s="43" t="s">
        <v>65</v>
      </c>
      <c r="H19" s="15" t="s">
        <v>66</v>
      </c>
    </row>
    <row r="20" spans="1:8" ht="11.25">
      <c r="A20" s="278">
        <v>211300001</v>
      </c>
      <c r="B20" s="302" t="s">
        <v>263</v>
      </c>
      <c r="C20" s="303">
        <v>-96104.38</v>
      </c>
      <c r="D20" s="303">
        <v>0</v>
      </c>
      <c r="E20" s="303">
        <v>-57537.95</v>
      </c>
      <c r="F20" s="303">
        <v>0</v>
      </c>
      <c r="G20" s="303">
        <v>-38566.43</v>
      </c>
      <c r="H20" s="221"/>
    </row>
    <row r="21" spans="1:8" s="261" customFormat="1" ht="11.25">
      <c r="A21" s="278">
        <v>211300001</v>
      </c>
      <c r="B21" s="302" t="s">
        <v>267</v>
      </c>
      <c r="C21" s="303">
        <v>-98384.19</v>
      </c>
      <c r="D21" s="303">
        <v>-27000</v>
      </c>
      <c r="E21" s="303">
        <v>0</v>
      </c>
      <c r="F21" s="303">
        <v>0</v>
      </c>
      <c r="G21" s="303">
        <v>-71384.19</v>
      </c>
      <c r="H21" s="221"/>
    </row>
    <row r="22" spans="1:8" s="261" customFormat="1" ht="11.25">
      <c r="A22" s="278">
        <v>211300001</v>
      </c>
      <c r="B22" s="302" t="s">
        <v>317</v>
      </c>
      <c r="C22" s="303">
        <v>26456.35</v>
      </c>
      <c r="D22" s="303">
        <v>0</v>
      </c>
      <c r="E22" s="303">
        <v>0</v>
      </c>
      <c r="F22" s="303">
        <v>0</v>
      </c>
      <c r="G22" s="303">
        <v>26456.35</v>
      </c>
      <c r="H22" s="221"/>
    </row>
    <row r="23" spans="1:8" s="261" customFormat="1" ht="11.25">
      <c r="A23" s="278">
        <v>211300001</v>
      </c>
      <c r="B23" s="302" t="s">
        <v>277</v>
      </c>
      <c r="C23" s="303">
        <v>-343237.76</v>
      </c>
      <c r="D23" s="303">
        <v>0</v>
      </c>
      <c r="E23" s="303">
        <v>0</v>
      </c>
      <c r="F23" s="303">
        <v>0</v>
      </c>
      <c r="G23" s="303">
        <v>-343237.76</v>
      </c>
      <c r="H23" s="221"/>
    </row>
    <row r="24" spans="1:8" s="261" customFormat="1" ht="11.25">
      <c r="A24" s="278">
        <v>211300001</v>
      </c>
      <c r="B24" s="302" t="s">
        <v>286</v>
      </c>
      <c r="C24" s="303">
        <v>-13363.65</v>
      </c>
      <c r="D24" s="303">
        <v>0</v>
      </c>
      <c r="E24" s="303">
        <v>0</v>
      </c>
      <c r="F24" s="303">
        <v>0</v>
      </c>
      <c r="G24" s="303">
        <v>-13363.65</v>
      </c>
      <c r="H24" s="221"/>
    </row>
    <row r="25" spans="1:8" s="261" customFormat="1" ht="11.25">
      <c r="A25" s="278">
        <v>211300001</v>
      </c>
      <c r="B25" s="302" t="s">
        <v>379</v>
      </c>
      <c r="C25" s="303">
        <v>-127627.53</v>
      </c>
      <c r="D25" s="303">
        <v>0</v>
      </c>
      <c r="E25" s="303">
        <v>0</v>
      </c>
      <c r="F25" s="303">
        <v>0</v>
      </c>
      <c r="G25" s="303">
        <v>-127627.53</v>
      </c>
      <c r="H25" s="221"/>
    </row>
    <row r="26" spans="1:8" s="261" customFormat="1" ht="11.25">
      <c r="A26" s="278">
        <v>211300001</v>
      </c>
      <c r="B26" s="302" t="s">
        <v>378</v>
      </c>
      <c r="C26" s="303">
        <v>-136507.17</v>
      </c>
      <c r="D26" s="303">
        <v>0</v>
      </c>
      <c r="E26" s="303">
        <v>0</v>
      </c>
      <c r="F26" s="303">
        <v>0</v>
      </c>
      <c r="G26" s="303">
        <v>-136507.17</v>
      </c>
      <c r="H26" s="221"/>
    </row>
    <row r="27" spans="1:8" ht="11.25">
      <c r="A27" s="194"/>
      <c r="B27" s="222" t="s">
        <v>98</v>
      </c>
      <c r="C27" s="223">
        <f>SUM(C20:C26)</f>
        <v>-788768.3300000001</v>
      </c>
      <c r="D27" s="223">
        <f>SUM(D20:D26)</f>
        <v>-27000</v>
      </c>
      <c r="E27" s="223">
        <f>SUM(E20:E26)</f>
        <v>-57537.95</v>
      </c>
      <c r="F27" s="223">
        <f>SUM(F20:F26)</f>
        <v>0</v>
      </c>
      <c r="G27" s="223">
        <f>SUM(G20:G26)</f>
        <v>-704230.3800000001</v>
      </c>
      <c r="H27" s="223"/>
    </row>
    <row r="28" spans="1:8" ht="11.25">
      <c r="A28" s="224"/>
      <c r="B28" s="224" t="s">
        <v>57</v>
      </c>
      <c r="C28" s="225">
        <f>+C27</f>
        <v>-788768.3300000001</v>
      </c>
      <c r="D28" s="225">
        <f>+D27</f>
        <v>-27000</v>
      </c>
      <c r="E28" s="225">
        <f>+E27</f>
        <v>-57537.95</v>
      </c>
      <c r="F28" s="225">
        <f>+F27</f>
        <v>0</v>
      </c>
      <c r="G28" s="225">
        <f>+G27</f>
        <v>-704230.3800000001</v>
      </c>
      <c r="H28" s="225"/>
    </row>
    <row r="30" spans="1:8" ht="11.25">
      <c r="A30" s="9" t="s">
        <v>316</v>
      </c>
      <c r="B30" s="260"/>
      <c r="C30" s="86"/>
      <c r="D30" s="86"/>
      <c r="E30" s="86"/>
      <c r="F30" s="86"/>
      <c r="G30" s="86"/>
      <c r="H30" s="87" t="s">
        <v>97</v>
      </c>
    </row>
    <row r="31" spans="1:8" ht="11.25">
      <c r="A31" s="361"/>
      <c r="B31" s="367"/>
      <c r="H31" s="261"/>
    </row>
    <row r="32" spans="1:8" ht="11.25">
      <c r="A32" s="14" t="s">
        <v>51</v>
      </c>
      <c r="B32" s="15" t="s">
        <v>52</v>
      </c>
      <c r="C32" s="42" t="s">
        <v>53</v>
      </c>
      <c r="D32" s="42" t="s">
        <v>62</v>
      </c>
      <c r="E32" s="42" t="s">
        <v>63</v>
      </c>
      <c r="F32" s="42" t="s">
        <v>64</v>
      </c>
      <c r="G32" s="43" t="s">
        <v>65</v>
      </c>
      <c r="H32" s="15" t="s">
        <v>66</v>
      </c>
    </row>
    <row r="33" spans="1:8" ht="11.25">
      <c r="A33" s="265">
        <v>211700002</v>
      </c>
      <c r="B33" s="310" t="s">
        <v>319</v>
      </c>
      <c r="C33" s="277">
        <v>-128740.36</v>
      </c>
      <c r="D33" s="309"/>
      <c r="E33" s="158"/>
      <c r="F33" s="158"/>
      <c r="G33" s="158"/>
      <c r="H33" s="221"/>
    </row>
    <row r="34" spans="1:8" s="261" customFormat="1" ht="11.25">
      <c r="A34" s="265">
        <v>211700003</v>
      </c>
      <c r="B34" s="310" t="s">
        <v>320</v>
      </c>
      <c r="C34" s="277">
        <v>-116886.03</v>
      </c>
      <c r="D34" s="309"/>
      <c r="E34" s="158"/>
      <c r="F34" s="158"/>
      <c r="G34" s="158"/>
      <c r="H34" s="221"/>
    </row>
    <row r="35" spans="1:8" s="261" customFormat="1" ht="11.25">
      <c r="A35" s="265">
        <v>211700004</v>
      </c>
      <c r="B35" s="310" t="s">
        <v>321</v>
      </c>
      <c r="C35" s="277">
        <v>-99511.54</v>
      </c>
      <c r="D35" s="309"/>
      <c r="E35" s="158"/>
      <c r="F35" s="158"/>
      <c r="G35" s="158"/>
      <c r="H35" s="221"/>
    </row>
    <row r="36" spans="1:8" s="261" customFormat="1" ht="11.25">
      <c r="A36" s="265">
        <v>211700005</v>
      </c>
      <c r="B36" s="310" t="s">
        <v>322</v>
      </c>
      <c r="C36" s="277">
        <v>-7156.48</v>
      </c>
      <c r="D36" s="309"/>
      <c r="E36" s="158"/>
      <c r="F36" s="158"/>
      <c r="G36" s="158"/>
      <c r="H36" s="221"/>
    </row>
    <row r="37" spans="1:8" s="261" customFormat="1" ht="11.25">
      <c r="A37" s="265">
        <v>211700006</v>
      </c>
      <c r="B37" s="310" t="s">
        <v>323</v>
      </c>
      <c r="C37" s="277">
        <v>-112094.37</v>
      </c>
      <c r="D37" s="309"/>
      <c r="E37" s="158"/>
      <c r="F37" s="158"/>
      <c r="G37" s="158"/>
      <c r="H37" s="221"/>
    </row>
    <row r="38" spans="1:8" s="261" customFormat="1" ht="11.25">
      <c r="A38" s="265">
        <v>211700007</v>
      </c>
      <c r="B38" s="310" t="s">
        <v>324</v>
      </c>
      <c r="C38" s="277">
        <v>-340.97</v>
      </c>
      <c r="D38" s="309"/>
      <c r="E38" s="158"/>
      <c r="F38" s="158"/>
      <c r="G38" s="158"/>
      <c r="H38" s="221"/>
    </row>
    <row r="39" spans="1:8" s="261" customFormat="1" ht="11.25">
      <c r="A39" s="265">
        <v>211700008</v>
      </c>
      <c r="B39" s="310" t="s">
        <v>325</v>
      </c>
      <c r="C39" s="277">
        <v>-3094.41</v>
      </c>
      <c r="D39" s="309"/>
      <c r="E39" s="158"/>
      <c r="F39" s="158"/>
      <c r="G39" s="158"/>
      <c r="H39" s="221"/>
    </row>
    <row r="40" spans="1:8" s="261" customFormat="1" ht="11.25">
      <c r="A40" s="265">
        <v>211700009</v>
      </c>
      <c r="B40" s="310" t="s">
        <v>326</v>
      </c>
      <c r="C40" s="277">
        <v>-886.18</v>
      </c>
      <c r="D40" s="309"/>
      <c r="E40" s="158"/>
      <c r="F40" s="158"/>
      <c r="G40" s="158"/>
      <c r="H40" s="221"/>
    </row>
    <row r="41" spans="1:8" s="261" customFormat="1" ht="11.25">
      <c r="A41" s="265">
        <v>211700011</v>
      </c>
      <c r="B41" s="310" t="s">
        <v>327</v>
      </c>
      <c r="C41" s="277">
        <v>-63204.88</v>
      </c>
      <c r="D41" s="309"/>
      <c r="E41" s="158"/>
      <c r="F41" s="158"/>
      <c r="G41" s="158"/>
      <c r="H41" s="221"/>
    </row>
    <row r="42" spans="1:8" s="261" customFormat="1" ht="11.25">
      <c r="A42" s="265">
        <v>211700012</v>
      </c>
      <c r="B42" s="310" t="s">
        <v>328</v>
      </c>
      <c r="C42" s="277">
        <v>9827.79</v>
      </c>
      <c r="D42" s="309"/>
      <c r="E42" s="158"/>
      <c r="F42" s="158"/>
      <c r="G42" s="158"/>
      <c r="H42" s="221"/>
    </row>
    <row r="43" spans="1:8" s="261" customFormat="1" ht="11.25">
      <c r="A43" s="265">
        <v>211700013</v>
      </c>
      <c r="B43" s="310" t="s">
        <v>329</v>
      </c>
      <c r="C43" s="277">
        <v>-5066.57</v>
      </c>
      <c r="D43" s="309"/>
      <c r="E43" s="158"/>
      <c r="F43" s="158"/>
      <c r="G43" s="158"/>
      <c r="H43" s="221"/>
    </row>
    <row r="44" spans="1:8" s="261" customFormat="1" ht="11.25">
      <c r="A44" s="265">
        <v>211700015</v>
      </c>
      <c r="B44" s="310" t="s">
        <v>330</v>
      </c>
      <c r="C44" s="277">
        <v>-841.12</v>
      </c>
      <c r="D44" s="309"/>
      <c r="E44" s="158"/>
      <c r="F44" s="158"/>
      <c r="G44" s="158"/>
      <c r="H44" s="221"/>
    </row>
    <row r="45" spans="1:8" s="261" customFormat="1" ht="11.25">
      <c r="A45" s="265">
        <v>211700016</v>
      </c>
      <c r="B45" s="310" t="s">
        <v>331</v>
      </c>
      <c r="C45" s="277">
        <v>110.3</v>
      </c>
      <c r="D45" s="309"/>
      <c r="E45" s="158"/>
      <c r="F45" s="158"/>
      <c r="G45" s="158"/>
      <c r="H45" s="221"/>
    </row>
    <row r="46" spans="1:8" s="261" customFormat="1" ht="11.25">
      <c r="A46" s="265">
        <v>211700017</v>
      </c>
      <c r="B46" s="310" t="s">
        <v>332</v>
      </c>
      <c r="C46" s="277">
        <v>-4418.22</v>
      </c>
      <c r="D46" s="309"/>
      <c r="E46" s="158"/>
      <c r="F46" s="158"/>
      <c r="G46" s="158"/>
      <c r="H46" s="221"/>
    </row>
    <row r="47" spans="1:8" s="261" customFormat="1" ht="11.25">
      <c r="A47" s="265">
        <v>211700018</v>
      </c>
      <c r="B47" s="310" t="s">
        <v>333</v>
      </c>
      <c r="C47" s="277">
        <v>1037.7</v>
      </c>
      <c r="D47" s="309"/>
      <c r="E47" s="158"/>
      <c r="F47" s="158"/>
      <c r="G47" s="158"/>
      <c r="H47" s="221"/>
    </row>
    <row r="48" spans="1:8" s="261" customFormat="1" ht="11.25">
      <c r="A48" s="265">
        <v>211700019</v>
      </c>
      <c r="B48" s="310" t="s">
        <v>334</v>
      </c>
      <c r="C48" s="277">
        <v>-15590</v>
      </c>
      <c r="D48" s="309"/>
      <c r="E48" s="158"/>
      <c r="F48" s="158"/>
      <c r="G48" s="158"/>
      <c r="H48" s="221"/>
    </row>
    <row r="49" spans="1:8" s="261" customFormat="1" ht="11.25">
      <c r="A49" s="265">
        <v>211700020</v>
      </c>
      <c r="B49" s="310" t="s">
        <v>335</v>
      </c>
      <c r="C49" s="277">
        <v>-85226.34</v>
      </c>
      <c r="D49" s="309"/>
      <c r="E49" s="158"/>
      <c r="F49" s="158"/>
      <c r="G49" s="158"/>
      <c r="H49" s="221"/>
    </row>
    <row r="50" spans="1:8" s="261" customFormat="1" ht="11.25">
      <c r="A50" s="265">
        <v>211700022</v>
      </c>
      <c r="B50" s="310" t="s">
        <v>336</v>
      </c>
      <c r="C50" s="277">
        <v>-100318.82</v>
      </c>
      <c r="D50" s="309"/>
      <c r="E50" s="158"/>
      <c r="F50" s="158"/>
      <c r="G50" s="158"/>
      <c r="H50" s="221"/>
    </row>
    <row r="51" spans="1:8" s="261" customFormat="1" ht="11.25">
      <c r="A51" s="265">
        <v>211700023</v>
      </c>
      <c r="B51" s="310" t="s">
        <v>337</v>
      </c>
      <c r="C51" s="277">
        <v>-28698.02</v>
      </c>
      <c r="D51" s="309"/>
      <c r="E51" s="158"/>
      <c r="F51" s="158"/>
      <c r="G51" s="158"/>
      <c r="H51" s="221"/>
    </row>
    <row r="52" spans="1:8" s="261" customFormat="1" ht="11.25">
      <c r="A52" s="265">
        <v>211700024</v>
      </c>
      <c r="B52" s="310" t="s">
        <v>338</v>
      </c>
      <c r="C52" s="277">
        <v>-39917.92</v>
      </c>
      <c r="D52" s="309"/>
      <c r="E52" s="158"/>
      <c r="F52" s="158"/>
      <c r="G52" s="158"/>
      <c r="H52" s="221"/>
    </row>
    <row r="53" spans="1:8" s="261" customFormat="1" ht="11.25">
      <c r="A53" s="265">
        <v>211700025</v>
      </c>
      <c r="B53" s="310" t="s">
        <v>339</v>
      </c>
      <c r="C53" s="277">
        <v>5277.79</v>
      </c>
      <c r="D53" s="309"/>
      <c r="E53" s="158"/>
      <c r="F53" s="158"/>
      <c r="G53" s="158"/>
      <c r="H53" s="221"/>
    </row>
    <row r="54" spans="1:8" s="261" customFormat="1" ht="11.25">
      <c r="A54" s="265">
        <v>211700026</v>
      </c>
      <c r="B54" s="310" t="s">
        <v>340</v>
      </c>
      <c r="C54" s="277">
        <v>-10121</v>
      </c>
      <c r="D54" s="309"/>
      <c r="E54" s="158"/>
      <c r="F54" s="158"/>
      <c r="G54" s="158"/>
      <c r="H54" s="221"/>
    </row>
    <row r="55" spans="1:8" s="261" customFormat="1" ht="11.25">
      <c r="A55" s="265">
        <v>211700027</v>
      </c>
      <c r="B55" s="310" t="s">
        <v>341</v>
      </c>
      <c r="C55" s="277">
        <v>372.6</v>
      </c>
      <c r="D55" s="309"/>
      <c r="E55" s="158"/>
      <c r="F55" s="158"/>
      <c r="G55" s="158"/>
      <c r="H55" s="221"/>
    </row>
    <row r="56" spans="1:8" s="261" customFormat="1" ht="11.25">
      <c r="A56" s="265">
        <v>211700028</v>
      </c>
      <c r="B56" s="310" t="s">
        <v>342</v>
      </c>
      <c r="C56" s="277">
        <v>34784.85</v>
      </c>
      <c r="D56" s="309"/>
      <c r="E56" s="158"/>
      <c r="F56" s="158"/>
      <c r="G56" s="158"/>
      <c r="H56" s="221"/>
    </row>
    <row r="57" spans="1:8" s="261" customFormat="1" ht="11.25">
      <c r="A57" s="265">
        <v>211700101</v>
      </c>
      <c r="B57" s="310" t="s">
        <v>343</v>
      </c>
      <c r="C57" s="277">
        <v>80831.25</v>
      </c>
      <c r="D57" s="309"/>
      <c r="E57" s="158"/>
      <c r="F57" s="158"/>
      <c r="G57" s="158"/>
      <c r="H57" s="221"/>
    </row>
    <row r="58" spans="1:8" s="261" customFormat="1" ht="11.25">
      <c r="A58" s="265">
        <v>211700102</v>
      </c>
      <c r="B58" s="310" t="s">
        <v>320</v>
      </c>
      <c r="C58" s="277">
        <v>116886.03</v>
      </c>
      <c r="D58" s="309"/>
      <c r="E58" s="158"/>
      <c r="F58" s="158"/>
      <c r="G58" s="158"/>
      <c r="H58" s="221"/>
    </row>
    <row r="59" spans="1:8" s="261" customFormat="1" ht="11.25">
      <c r="A59" s="265">
        <v>211700103</v>
      </c>
      <c r="B59" s="310" t="s">
        <v>321</v>
      </c>
      <c r="C59" s="277">
        <v>99511.54</v>
      </c>
      <c r="D59" s="309"/>
      <c r="E59" s="158"/>
      <c r="F59" s="158"/>
      <c r="G59" s="158"/>
      <c r="H59" s="221"/>
    </row>
    <row r="60" spans="1:8" s="261" customFormat="1" ht="11.25">
      <c r="A60" s="265">
        <v>211700201</v>
      </c>
      <c r="B60" s="310" t="s">
        <v>344</v>
      </c>
      <c r="C60" s="277">
        <v>-0.77</v>
      </c>
      <c r="D60" s="309"/>
      <c r="E60" s="158"/>
      <c r="F60" s="158"/>
      <c r="G60" s="158"/>
      <c r="H60" s="221"/>
    </row>
    <row r="61" spans="1:8" s="261" customFormat="1" ht="11.25">
      <c r="A61" s="265">
        <v>211700399</v>
      </c>
      <c r="B61" s="310" t="s">
        <v>345</v>
      </c>
      <c r="C61" s="277">
        <v>-1019086.49</v>
      </c>
      <c r="D61" s="309"/>
      <c r="E61" s="158"/>
      <c r="F61" s="158"/>
      <c r="G61" s="158"/>
      <c r="H61" s="221"/>
    </row>
    <row r="62" spans="1:8" s="261" customFormat="1" ht="11.25">
      <c r="A62" s="265">
        <v>211700400</v>
      </c>
      <c r="B62" s="310" t="s">
        <v>346</v>
      </c>
      <c r="C62" s="277">
        <v>-399768.53</v>
      </c>
      <c r="D62" s="309"/>
      <c r="E62" s="158"/>
      <c r="F62" s="158"/>
      <c r="G62" s="158"/>
      <c r="H62" s="221"/>
    </row>
    <row r="63" spans="1:8" s="261" customFormat="1" ht="11.25">
      <c r="A63" s="265">
        <v>211700401</v>
      </c>
      <c r="B63" s="310" t="s">
        <v>347</v>
      </c>
      <c r="C63" s="277">
        <v>-41534.83</v>
      </c>
      <c r="D63" s="309"/>
      <c r="E63" s="158"/>
      <c r="F63" s="158"/>
      <c r="G63" s="158"/>
      <c r="H63" s="221"/>
    </row>
    <row r="64" spans="1:8" s="261" customFormat="1" ht="11.25">
      <c r="A64" s="265">
        <v>211700402</v>
      </c>
      <c r="B64" s="310" t="s">
        <v>348</v>
      </c>
      <c r="C64" s="277">
        <v>1</v>
      </c>
      <c r="D64" s="309"/>
      <c r="E64" s="158"/>
      <c r="F64" s="158"/>
      <c r="G64" s="158"/>
      <c r="H64" s="221"/>
    </row>
    <row r="65" spans="1:8" s="261" customFormat="1" ht="11.25">
      <c r="A65" s="265">
        <v>211700403</v>
      </c>
      <c r="B65" s="310" t="s">
        <v>349</v>
      </c>
      <c r="C65" s="277">
        <v>-12509.1</v>
      </c>
      <c r="D65" s="309"/>
      <c r="E65" s="158"/>
      <c r="F65" s="158"/>
      <c r="G65" s="158"/>
      <c r="H65" s="221"/>
    </row>
    <row r="66" spans="1:8" s="261" customFormat="1" ht="11.25">
      <c r="A66" s="265">
        <v>211700404</v>
      </c>
      <c r="B66" s="310" t="s">
        <v>350</v>
      </c>
      <c r="C66" s="277">
        <v>-71923.87</v>
      </c>
      <c r="D66" s="309"/>
      <c r="E66" s="158"/>
      <c r="F66" s="158"/>
      <c r="G66" s="158"/>
      <c r="H66" s="221"/>
    </row>
    <row r="67" spans="1:8" s="261" customFormat="1" ht="11.25">
      <c r="A67" s="265">
        <v>211700405</v>
      </c>
      <c r="B67" s="310" t="s">
        <v>351</v>
      </c>
      <c r="C67" s="277">
        <v>-7663.65</v>
      </c>
      <c r="D67" s="309"/>
      <c r="E67" s="158"/>
      <c r="F67" s="158"/>
      <c r="G67" s="158"/>
      <c r="H67" s="221"/>
    </row>
    <row r="68" spans="1:8" s="261" customFormat="1" ht="11.25">
      <c r="A68" s="265">
        <v>211700407</v>
      </c>
      <c r="B68" s="310" t="s">
        <v>352</v>
      </c>
      <c r="C68" s="277">
        <v>-10243.83</v>
      </c>
      <c r="D68" s="309"/>
      <c r="E68" s="158"/>
      <c r="F68" s="158"/>
      <c r="G68" s="158"/>
      <c r="H68" s="221"/>
    </row>
    <row r="69" spans="1:8" s="261" customFormat="1" ht="11.25">
      <c r="A69" s="265">
        <v>211700412</v>
      </c>
      <c r="B69" s="310" t="s">
        <v>353</v>
      </c>
      <c r="C69" s="277">
        <v>37555.19</v>
      </c>
      <c r="D69" s="309"/>
      <c r="E69" s="158"/>
      <c r="F69" s="158"/>
      <c r="G69" s="158"/>
      <c r="H69" s="221"/>
    </row>
    <row r="70" spans="1:8" s="261" customFormat="1" ht="11.25">
      <c r="A70" s="265">
        <v>211700415</v>
      </c>
      <c r="B70" s="310" t="s">
        <v>354</v>
      </c>
      <c r="C70" s="277">
        <v>-26490.67</v>
      </c>
      <c r="D70" s="309"/>
      <c r="E70" s="158"/>
      <c r="F70" s="158"/>
      <c r="G70" s="158"/>
      <c r="H70" s="221"/>
    </row>
    <row r="71" spans="1:8" s="261" customFormat="1" ht="11.25">
      <c r="A71" s="265">
        <v>211700417</v>
      </c>
      <c r="B71" s="310" t="s">
        <v>355</v>
      </c>
      <c r="C71" s="277">
        <v>-18709.53</v>
      </c>
      <c r="D71" s="309"/>
      <c r="E71" s="158"/>
      <c r="F71" s="158"/>
      <c r="G71" s="158"/>
      <c r="H71" s="221"/>
    </row>
    <row r="72" spans="1:8" s="261" customFormat="1" ht="11.25">
      <c r="A72" s="265">
        <v>211700502</v>
      </c>
      <c r="B72" s="264" t="s">
        <v>336</v>
      </c>
      <c r="C72" s="277">
        <v>-765.97</v>
      </c>
      <c r="D72" s="309"/>
      <c r="E72" s="158"/>
      <c r="F72" s="158"/>
      <c r="G72" s="158"/>
      <c r="H72" s="221"/>
    </row>
    <row r="73" spans="1:8" s="261" customFormat="1" ht="11.25">
      <c r="A73" s="265">
        <v>211700600</v>
      </c>
      <c r="B73" s="310" t="s">
        <v>356</v>
      </c>
      <c r="C73" s="277">
        <v>-8987.83</v>
      </c>
      <c r="D73" s="309"/>
      <c r="E73" s="158"/>
      <c r="F73" s="158"/>
      <c r="G73" s="158"/>
      <c r="H73" s="221"/>
    </row>
    <row r="74" spans="1:8" s="261" customFormat="1" ht="11.25">
      <c r="A74" s="265">
        <v>211700603</v>
      </c>
      <c r="B74" s="310" t="s">
        <v>357</v>
      </c>
      <c r="C74" s="277">
        <v>-400</v>
      </c>
      <c r="D74" s="309"/>
      <c r="E74" s="158"/>
      <c r="F74" s="158"/>
      <c r="G74" s="158"/>
      <c r="H74" s="221"/>
    </row>
    <row r="75" spans="1:8" s="261" customFormat="1" ht="11.25">
      <c r="A75" s="265">
        <v>211700608</v>
      </c>
      <c r="B75" s="310" t="s">
        <v>358</v>
      </c>
      <c r="C75" s="277">
        <v>-2802.93</v>
      </c>
      <c r="D75" s="309"/>
      <c r="E75" s="158"/>
      <c r="F75" s="158"/>
      <c r="G75" s="158"/>
      <c r="H75" s="221"/>
    </row>
    <row r="76" spans="1:8" s="261" customFormat="1" ht="11.25">
      <c r="A76" s="265">
        <v>211700611</v>
      </c>
      <c r="B76" s="310" t="s">
        <v>359</v>
      </c>
      <c r="C76" s="277">
        <v>-82</v>
      </c>
      <c r="D76" s="309"/>
      <c r="E76" s="158"/>
      <c r="F76" s="158"/>
      <c r="G76" s="158"/>
      <c r="H76" s="221"/>
    </row>
    <row r="77" spans="1:8" s="261" customFormat="1" ht="11.25">
      <c r="A77" s="265">
        <v>211700612</v>
      </c>
      <c r="B77" s="310" t="s">
        <v>360</v>
      </c>
      <c r="C77" s="277">
        <v>1937</v>
      </c>
      <c r="D77" s="309"/>
      <c r="E77" s="158"/>
      <c r="F77" s="158"/>
      <c r="G77" s="158"/>
      <c r="H77" s="221"/>
    </row>
    <row r="78" spans="1:8" ht="11.25">
      <c r="A78" s="265">
        <v>211700616</v>
      </c>
      <c r="B78" s="310" t="s">
        <v>361</v>
      </c>
      <c r="C78" s="277">
        <v>74278.48</v>
      </c>
      <c r="D78" s="309"/>
      <c r="E78" s="158"/>
      <c r="F78" s="158"/>
      <c r="G78" s="158"/>
      <c r="H78" s="221"/>
    </row>
    <row r="79" spans="1:8" ht="11.25">
      <c r="A79" s="194"/>
      <c r="B79" s="222" t="s">
        <v>98</v>
      </c>
      <c r="C79" s="308">
        <f>SUM(C33:C78)</f>
        <v>-1980671.7100000002</v>
      </c>
      <c r="D79" s="305">
        <f>SUM(D33:D78)</f>
        <v>0</v>
      </c>
      <c r="E79" s="223">
        <f>SUM(E33:E78)</f>
        <v>0</v>
      </c>
      <c r="F79" s="223">
        <f>SUM(F33:F78)</f>
        <v>0</v>
      </c>
      <c r="G79" s="223">
        <f>SUM(G33:G78)</f>
        <v>0</v>
      </c>
      <c r="H79" s="223"/>
    </row>
    <row r="80" spans="1:8" ht="11.25">
      <c r="A80" s="224"/>
      <c r="B80" s="224" t="s">
        <v>57</v>
      </c>
      <c r="C80" s="306">
        <f>+C79</f>
        <v>-1980671.7100000002</v>
      </c>
      <c r="D80" s="225">
        <f>+D79</f>
        <v>0</v>
      </c>
      <c r="E80" s="225">
        <f>+E79</f>
        <v>0</v>
      </c>
      <c r="F80" s="225">
        <f>+F79</f>
        <v>0</v>
      </c>
      <c r="G80" s="225">
        <f>+G79</f>
        <v>0</v>
      </c>
      <c r="H80" s="225"/>
    </row>
    <row r="82" spans="1:8" ht="11.25">
      <c r="A82" s="9" t="s">
        <v>315</v>
      </c>
      <c r="B82" s="260"/>
      <c r="C82" s="86"/>
      <c r="D82" s="86"/>
      <c r="E82" s="86"/>
      <c r="F82" s="86"/>
      <c r="G82" s="86"/>
      <c r="H82" s="87" t="s">
        <v>97</v>
      </c>
    </row>
    <row r="83" spans="1:8" ht="11.25">
      <c r="A83" s="361"/>
      <c r="B83" s="367"/>
      <c r="H83" s="261"/>
    </row>
    <row r="84" spans="1:8" ht="11.25">
      <c r="A84" s="14" t="s">
        <v>51</v>
      </c>
      <c r="B84" s="15" t="s">
        <v>52</v>
      </c>
      <c r="C84" s="42" t="s">
        <v>53</v>
      </c>
      <c r="D84" s="42" t="s">
        <v>62</v>
      </c>
      <c r="E84" s="42" t="s">
        <v>63</v>
      </c>
      <c r="F84" s="42" t="s">
        <v>64</v>
      </c>
      <c r="G84" s="43" t="s">
        <v>65</v>
      </c>
      <c r="H84" s="15" t="s">
        <v>66</v>
      </c>
    </row>
    <row r="85" spans="1:8" ht="11.25">
      <c r="A85" s="276">
        <v>211900001</v>
      </c>
      <c r="B85" s="279" t="s">
        <v>239</v>
      </c>
      <c r="C85" s="307">
        <v>-11782.39</v>
      </c>
      <c r="D85" s="307">
        <v>0</v>
      </c>
      <c r="E85" s="307">
        <v>0</v>
      </c>
      <c r="F85" s="307">
        <v>0</v>
      </c>
      <c r="G85" s="307">
        <v>-11782.39</v>
      </c>
      <c r="H85" s="304"/>
    </row>
    <row r="86" spans="1:8" ht="11.25">
      <c r="A86" s="276">
        <v>211900001</v>
      </c>
      <c r="B86" s="279" t="s">
        <v>318</v>
      </c>
      <c r="C86" s="307">
        <v>-18750.19</v>
      </c>
      <c r="D86" s="307">
        <v>-18750.19</v>
      </c>
      <c r="E86" s="307">
        <v>0</v>
      </c>
      <c r="F86" s="307">
        <v>0</v>
      </c>
      <c r="G86" s="307">
        <v>0</v>
      </c>
      <c r="H86" s="304"/>
    </row>
    <row r="87" spans="1:8" ht="11.25">
      <c r="A87" s="276">
        <v>211900001</v>
      </c>
      <c r="B87" s="279" t="s">
        <v>385</v>
      </c>
      <c r="C87" s="307">
        <v>-1520</v>
      </c>
      <c r="D87" s="307">
        <v>0</v>
      </c>
      <c r="E87" s="307">
        <v>0</v>
      </c>
      <c r="F87" s="307">
        <v>0</v>
      </c>
      <c r="G87" s="307">
        <v>-1520</v>
      </c>
      <c r="H87" s="304"/>
    </row>
    <row r="88" spans="1:8" ht="11.25">
      <c r="A88" s="276">
        <v>211900001</v>
      </c>
      <c r="B88" s="279" t="s">
        <v>386</v>
      </c>
      <c r="C88" s="307">
        <v>-1564.84</v>
      </c>
      <c r="D88" s="307">
        <v>0</v>
      </c>
      <c r="E88" s="307">
        <v>0</v>
      </c>
      <c r="F88" s="307">
        <v>0</v>
      </c>
      <c r="G88" s="307">
        <v>-1564.84</v>
      </c>
      <c r="H88" s="304"/>
    </row>
    <row r="89" spans="1:8" ht="11.25">
      <c r="A89" s="194"/>
      <c r="B89" s="196" t="s">
        <v>98</v>
      </c>
      <c r="C89" s="308">
        <f>SUM(C85:C88)</f>
        <v>-33617.42</v>
      </c>
      <c r="D89" s="308">
        <f>SUM(D85:D88)</f>
        <v>-18750.19</v>
      </c>
      <c r="E89" s="308">
        <f>SUM(E85:E88)</f>
        <v>0</v>
      </c>
      <c r="F89" s="308">
        <f>SUM(F85:F88)</f>
        <v>0</v>
      </c>
      <c r="G89" s="308">
        <f>SUM(G85:G88)</f>
        <v>-14867.23</v>
      </c>
      <c r="H89" s="305"/>
    </row>
    <row r="90" spans="1:8" ht="11.25">
      <c r="A90" s="224"/>
      <c r="B90" s="232" t="s">
        <v>57</v>
      </c>
      <c r="C90" s="306">
        <f>+C89</f>
        <v>-33617.42</v>
      </c>
      <c r="D90" s="306">
        <f>+D89</f>
        <v>-18750.19</v>
      </c>
      <c r="E90" s="306">
        <f>+E89</f>
        <v>0</v>
      </c>
      <c r="F90" s="306">
        <f>+F89</f>
        <v>0</v>
      </c>
      <c r="G90" s="306">
        <f>+G89</f>
        <v>-14867.23</v>
      </c>
      <c r="H90" s="225"/>
    </row>
  </sheetData>
  <sheetProtection/>
  <mergeCells count="4">
    <mergeCell ref="A6:B6"/>
    <mergeCell ref="A18:B18"/>
    <mergeCell ref="A83:B83"/>
    <mergeCell ref="A31:B31"/>
  </mergeCells>
  <dataValidations count="8">
    <dataValidation allowBlank="1" showInputMessage="1" showErrorMessage="1" prompt="Corresponde al número de la cuenta de acuerdo al Plan de Cuentas emitido por el CONAC (DOF 22/11/2010)." sqref="A7 A19 A84 A32"/>
    <dataValidation allowBlank="1" showInputMessage="1" showErrorMessage="1" prompt="Corresponde al nombre o descripción de la cuenta de acuerdo al Plan de Cuentas emitido por el CONAC." sqref="B7 B19 B84 B32"/>
    <dataValidation allowBlank="1" showInputMessage="1" showErrorMessage="1" prompt="Importe de la cuentas por cobrar con fecha de vencimiento de 1 a 90 días." sqref="D7 D19 D84 D32"/>
    <dataValidation allowBlank="1" showInputMessage="1" showErrorMessage="1" prompt="Importe de la cuentas por cobrar con fecha de vencimiento de 91 a 180 días." sqref="E7 E19 E84 E32"/>
    <dataValidation allowBlank="1" showInputMessage="1" showErrorMessage="1" prompt="Importe de la cuentas por cobrar con fecha de vencimiento de 181 a 365 días." sqref="F7 F19 F84 F32"/>
    <dataValidation allowBlank="1" showInputMessage="1" showErrorMessage="1" prompt="Importe de la cuentas por cobrar con vencimiento mayor a 365 días." sqref="G7 G19 G84 G32"/>
    <dataValidation allowBlank="1" showInputMessage="1" showErrorMessage="1" prompt="Informar sobre la factibilidad de pago." sqref="H7 H19 H84 H32"/>
    <dataValidation allowBlank="1" showInputMessage="1" showErrorMessage="1" prompt="Saldo final del periodo que corresponde la cuenta pública presentada (mensual:  enero, febrero, marzo, etc.; trimestral: 1er, 2do, 3ro. o 4to.)." sqref="C7 C19 C84 C32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zoomScalePageLayoutView="0" workbookViewId="0" topLeftCell="A1">
      <selection activeCell="A7" sqref="A7"/>
    </sheetView>
  </sheetViews>
  <sheetFormatPr defaultColWidth="13.7109375" defaultRowHeight="15"/>
  <cols>
    <col min="1" max="1" width="22.57421875" style="7" customWidth="1"/>
    <col min="2" max="2" width="39.140625" style="7" customWidth="1"/>
    <col min="3" max="3" width="24.8515625" style="8" customWidth="1"/>
    <col min="4" max="4" width="24.8515625" style="7" customWidth="1"/>
    <col min="5" max="5" width="28.28125" style="7" customWidth="1"/>
    <col min="6" max="16384" width="13.7109375" style="7" customWidth="1"/>
  </cols>
  <sheetData>
    <row r="1" spans="1:4" ht="11.25">
      <c r="A1" s="2" t="s">
        <v>47</v>
      </c>
      <c r="B1" s="2"/>
      <c r="D1" s="8"/>
    </row>
    <row r="2" spans="1:5" ht="11.25">
      <c r="A2" s="2" t="s">
        <v>80</v>
      </c>
      <c r="B2" s="2"/>
      <c r="D2" s="8"/>
      <c r="E2" s="6" t="s">
        <v>48</v>
      </c>
    </row>
    <row r="3" ht="11.25">
      <c r="D3" s="8"/>
    </row>
    <row r="4" ht="11.25">
      <c r="D4" s="8"/>
    </row>
    <row r="5" spans="1:5" ht="11.25" customHeight="1">
      <c r="A5" s="9" t="s">
        <v>203</v>
      </c>
      <c r="B5" s="11"/>
      <c r="E5" s="87" t="s">
        <v>99</v>
      </c>
    </row>
    <row r="6" spans="1:2" ht="11.25">
      <c r="A6" s="361"/>
      <c r="B6" s="367"/>
    </row>
    <row r="7" spans="1:5" ht="15" customHeight="1">
      <c r="A7" s="14" t="s">
        <v>51</v>
      </c>
      <c r="B7" s="15" t="s">
        <v>52</v>
      </c>
      <c r="C7" s="16" t="s">
        <v>53</v>
      </c>
      <c r="D7" s="16" t="s">
        <v>100</v>
      </c>
      <c r="E7" s="16" t="s">
        <v>66</v>
      </c>
    </row>
    <row r="8" spans="1:5" ht="11.25">
      <c r="A8" s="226"/>
      <c r="B8" s="227"/>
      <c r="C8" s="228"/>
      <c r="D8" s="221"/>
      <c r="E8" s="160"/>
    </row>
    <row r="9" spans="1:5" ht="11.25">
      <c r="A9" s="195"/>
      <c r="B9" s="229"/>
      <c r="C9" s="221"/>
      <c r="D9" s="221"/>
      <c r="E9" s="160"/>
    </row>
    <row r="10" spans="1:5" ht="11.25">
      <c r="A10" s="224"/>
      <c r="B10" s="224" t="s">
        <v>57</v>
      </c>
      <c r="C10" s="230">
        <f>SUM(C8:C9)</f>
        <v>0</v>
      </c>
      <c r="D10" s="231"/>
      <c r="E10" s="231"/>
    </row>
    <row r="13" spans="1:5" ht="11.25" customHeight="1">
      <c r="A13" s="88" t="s">
        <v>211</v>
      </c>
      <c r="B13" s="89"/>
      <c r="C13" s="90"/>
      <c r="E13" s="87" t="s">
        <v>99</v>
      </c>
    </row>
    <row r="14" ht="11.25">
      <c r="D14" s="86"/>
    </row>
    <row r="15" spans="1:5" ht="15" customHeight="1">
      <c r="A15" s="14" t="s">
        <v>51</v>
      </c>
      <c r="B15" s="15" t="s">
        <v>52</v>
      </c>
      <c r="C15" s="16" t="s">
        <v>53</v>
      </c>
      <c r="D15" s="16" t="s">
        <v>100</v>
      </c>
      <c r="E15" s="16" t="s">
        <v>66</v>
      </c>
    </row>
    <row r="16" spans="1:5" ht="11.25">
      <c r="A16" s="195"/>
      <c r="B16" s="195"/>
      <c r="C16" s="221"/>
      <c r="D16" s="221"/>
      <c r="E16" s="160"/>
    </row>
    <row r="17" spans="1:5" ht="11.25">
      <c r="A17" s="232"/>
      <c r="B17" s="232" t="s">
        <v>57</v>
      </c>
      <c r="C17" s="233">
        <f>SUM(C16:C16)</f>
        <v>0</v>
      </c>
      <c r="D17" s="231"/>
      <c r="E17" s="231"/>
    </row>
    <row r="20" spans="1:5" ht="11.25">
      <c r="A20" s="9" t="s">
        <v>212</v>
      </c>
      <c r="B20" s="151"/>
      <c r="D20" s="152"/>
      <c r="E20" s="87" t="s">
        <v>99</v>
      </c>
    </row>
    <row r="21" spans="1:5" ht="11.25">
      <c r="A21" s="361"/>
      <c r="B21" s="367"/>
      <c r="D21" s="152"/>
      <c r="E21" s="152"/>
    </row>
    <row r="22" spans="1:5" ht="15" customHeight="1">
      <c r="A22" s="14" t="s">
        <v>51</v>
      </c>
      <c r="B22" s="15" t="s">
        <v>52</v>
      </c>
      <c r="C22" s="16" t="s">
        <v>53</v>
      </c>
      <c r="D22" s="16" t="s">
        <v>100</v>
      </c>
      <c r="E22" s="16" t="s">
        <v>66</v>
      </c>
    </row>
    <row r="23" spans="1:5" ht="11.25">
      <c r="A23" s="226"/>
      <c r="B23" s="227"/>
      <c r="C23" s="228"/>
      <c r="D23" s="221"/>
      <c r="E23" s="160"/>
    </row>
    <row r="24" spans="1:5" ht="11.25">
      <c r="A24" s="195"/>
      <c r="B24" s="229"/>
      <c r="C24" s="221"/>
      <c r="D24" s="221"/>
      <c r="E24" s="160"/>
    </row>
    <row r="25" spans="1:5" ht="11.25">
      <c r="A25" s="224"/>
      <c r="B25" s="224" t="s">
        <v>57</v>
      </c>
      <c r="C25" s="230">
        <f>SUM(C23:C24)</f>
        <v>0</v>
      </c>
      <c r="D25" s="231"/>
      <c r="E25" s="231"/>
    </row>
  </sheetData>
  <sheetProtection/>
  <mergeCells count="2">
    <mergeCell ref="A6:B6"/>
    <mergeCell ref="A21:B21"/>
  </mergeCells>
  <dataValidations count="5">
    <dataValidation allowBlank="1" showInputMessage="1" showErrorMessage="1" prompt="Características cualitativas significativas que les impacten financieramente." sqref="E7 E15 E22"/>
    <dataValidation allowBlank="1" showInputMessage="1" showErrorMessage="1" prompt="Especificar origen de dicho recurso: Federal, Estatal, Municipal, Particulares." sqref="D7 D15 D22"/>
    <dataValidation allowBlank="1" showInputMessage="1" showErrorMessage="1" prompt="Corresponde al nombre o descripción de la cuenta de acuerdo al Plan de Cuentas emitido por el CONAC." sqref="B7 B15 B22"/>
    <dataValidation allowBlank="1" showInputMessage="1" showErrorMessage="1" prompt="Corresponde al número de la cuenta de acuerdo al Plan de Cuentas emitido por el CONAC (DOF 22/11/2010)." sqref="A7 A15 A22"/>
    <dataValidation allowBlank="1" showInputMessage="1" showErrorMessage="1" prompt="Saldo final del periodo que corresponde la cuenta pública presentada (mensual:  enero, febrero, marzo, etc.; trimestral: 1er, 2do, 3ro. o 4to.)." sqref="C7 C15 C22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2.28125" style="7" customWidth="1"/>
    <col min="2" max="2" width="36.00390625" style="7" customWidth="1"/>
    <col min="3" max="3" width="19.28125" style="8" customWidth="1"/>
    <col min="4" max="4" width="19.28125" style="7" customWidth="1"/>
    <col min="5" max="5" width="20.00390625" style="7" customWidth="1"/>
    <col min="6" max="16384" width="11.421875" style="7" customWidth="1"/>
  </cols>
  <sheetData>
    <row r="1" spans="1:5" s="44" customFormat="1" ht="11.25">
      <c r="A1" s="79" t="s">
        <v>47</v>
      </c>
      <c r="B1" s="79"/>
      <c r="C1" s="91"/>
      <c r="D1" s="92"/>
      <c r="E1" s="6" t="s">
        <v>48</v>
      </c>
    </row>
    <row r="2" spans="1:3" s="44" customFormat="1" ht="11.25">
      <c r="A2" s="79" t="s">
        <v>80</v>
      </c>
      <c r="B2" s="79"/>
      <c r="C2" s="45"/>
    </row>
    <row r="3" s="44" customFormat="1" ht="11.25">
      <c r="C3" s="45"/>
    </row>
    <row r="4" s="44" customFormat="1" ht="11.25">
      <c r="C4" s="45"/>
    </row>
    <row r="5" spans="1:5" s="44" customFormat="1" ht="11.25" customHeight="1">
      <c r="A5" s="9" t="s">
        <v>204</v>
      </c>
      <c r="B5" s="9"/>
      <c r="C5" s="45"/>
      <c r="D5" s="93"/>
      <c r="E5" s="11" t="s">
        <v>101</v>
      </c>
    </row>
    <row r="6" spans="1:4" s="92" customFormat="1" ht="11.25">
      <c r="A6" s="48"/>
      <c r="B6" s="48"/>
      <c r="C6" s="86"/>
      <c r="D6" s="93"/>
    </row>
    <row r="7" spans="1:5" ht="15" customHeight="1">
      <c r="A7" s="14" t="s">
        <v>51</v>
      </c>
      <c r="B7" s="15" t="s">
        <v>52</v>
      </c>
      <c r="C7" s="16" t="s">
        <v>53</v>
      </c>
      <c r="D7" s="16" t="s">
        <v>100</v>
      </c>
      <c r="E7" s="16" t="s">
        <v>66</v>
      </c>
    </row>
    <row r="8" spans="1:5" ht="11.25">
      <c r="A8" s="181"/>
      <c r="B8" s="207"/>
      <c r="C8" s="158"/>
      <c r="D8" s="158"/>
      <c r="E8" s="160"/>
    </row>
    <row r="9" spans="1:5" ht="11.25">
      <c r="A9" s="234"/>
      <c r="B9" s="234" t="s">
        <v>57</v>
      </c>
      <c r="C9" s="235">
        <f>SUM(C8)</f>
        <v>0</v>
      </c>
      <c r="D9" s="163"/>
      <c r="E9" s="163"/>
    </row>
  </sheetData>
  <sheetProtection/>
  <dataValidations count="5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origen de dicho recurso: Federal, Estatal, Municipal, Particulares." sqref="D7"/>
    <dataValidation allowBlank="1" showInputMessage="1" showErrorMessage="1" prompt="Características cualitativas significativas que les impacten financieramente." sqref="E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zoomScaleSheetLayoutView="100" zoomScalePageLayoutView="0" workbookViewId="0" topLeftCell="M1">
      <selection activeCell="R19" sqref="R19"/>
    </sheetView>
  </sheetViews>
  <sheetFormatPr defaultColWidth="11.421875" defaultRowHeight="15"/>
  <cols>
    <col min="1" max="1" width="8.7109375" style="94" customWidth="1"/>
    <col min="2" max="2" width="23.140625" style="1" customWidth="1"/>
    <col min="3" max="3" width="11.421875" style="1" customWidth="1"/>
    <col min="4" max="4" width="11.57421875" style="1" customWidth="1"/>
    <col min="5" max="5" width="10.8515625" style="1" bestFit="1" customWidth="1"/>
    <col min="6" max="8" width="12.7109375" style="96" customWidth="1"/>
    <col min="9" max="9" width="13.421875" style="96" customWidth="1"/>
    <col min="10" max="10" width="9.421875" style="96" customWidth="1"/>
    <col min="11" max="15" width="12.7109375" style="96" customWidth="1"/>
    <col min="16" max="16" width="11.140625" style="1" customWidth="1"/>
    <col min="17" max="18" width="10.7109375" style="1" customWidth="1"/>
    <col min="19" max="19" width="10.7109375" style="109" customWidth="1"/>
    <col min="20" max="20" width="11.28125" style="1" customWidth="1"/>
    <col min="21" max="21" width="8.8515625" style="1" bestFit="1" customWidth="1"/>
    <col min="22" max="22" width="10.421875" style="1" customWidth="1"/>
    <col min="23" max="23" width="9.28125" style="1" bestFit="1" customWidth="1"/>
    <col min="24" max="24" width="16.00390625" style="1" customWidth="1"/>
    <col min="25" max="25" width="15.00390625" style="1" customWidth="1"/>
    <col min="26" max="26" width="11.7109375" style="1" customWidth="1"/>
    <col min="27" max="27" width="16.00390625" style="1" customWidth="1"/>
    <col min="28" max="28" width="11.421875" style="44" customWidth="1"/>
    <col min="29" max="16384" width="11.421875" style="92" customWidth="1"/>
  </cols>
  <sheetData>
    <row r="1" spans="1:27" ht="18" customHeight="1">
      <c r="A1" s="375" t="s">
        <v>362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6" t="s">
        <v>48</v>
      </c>
    </row>
    <row r="2" spans="1:26" ht="11.25">
      <c r="A2" s="2" t="s">
        <v>102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7"/>
      <c r="Q2" s="7"/>
      <c r="R2" s="7"/>
      <c r="S2" s="95"/>
      <c r="T2" s="7"/>
      <c r="U2" s="7"/>
      <c r="V2" s="7"/>
      <c r="W2" s="7"/>
      <c r="X2" s="7"/>
      <c r="Y2" s="7"/>
      <c r="Z2" s="7"/>
    </row>
    <row r="3" spans="1:27" ht="11.2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7"/>
      <c r="Q3" s="7"/>
      <c r="R3" s="7"/>
      <c r="S3" s="95"/>
      <c r="T3" s="7"/>
      <c r="U3" s="7"/>
      <c r="V3" s="7"/>
      <c r="W3" s="7"/>
      <c r="X3" s="7"/>
      <c r="Y3" s="7"/>
      <c r="Z3" s="7"/>
      <c r="AA3" s="7"/>
    </row>
    <row r="4" spans="1:27" ht="11.25">
      <c r="A4" s="7"/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7"/>
      <c r="Q4" s="7"/>
      <c r="R4" s="7"/>
      <c r="S4" s="95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368" t="s">
        <v>192</v>
      </c>
      <c r="B5" s="369"/>
      <c r="C5" s="369"/>
      <c r="D5" s="369"/>
      <c r="E5" s="370"/>
      <c r="F5" s="45"/>
      <c r="G5" s="45"/>
      <c r="H5" s="45"/>
      <c r="I5" s="45"/>
      <c r="O5" s="8"/>
      <c r="P5" s="362" t="s">
        <v>103</v>
      </c>
      <c r="Q5" s="362"/>
      <c r="R5" s="362"/>
      <c r="S5" s="362"/>
      <c r="T5" s="362"/>
      <c r="U5" s="7"/>
      <c r="V5" s="7"/>
      <c r="W5" s="7"/>
      <c r="X5" s="7"/>
      <c r="Y5" s="7"/>
      <c r="Z5" s="7"/>
      <c r="AA5" s="7"/>
    </row>
    <row r="6" spans="1:28" ht="12" thickBot="1">
      <c r="A6" s="153"/>
      <c r="B6" s="154"/>
      <c r="C6" s="97"/>
      <c r="D6" s="18"/>
      <c r="E6" s="98"/>
      <c r="F6" s="99"/>
      <c r="G6" s="99"/>
      <c r="H6" s="99"/>
      <c r="I6" s="99"/>
      <c r="J6" s="20"/>
      <c r="K6" s="20"/>
      <c r="L6" s="20"/>
      <c r="M6" s="20"/>
      <c r="N6" s="20"/>
      <c r="O6" s="20"/>
      <c r="P6" s="18"/>
      <c r="Q6" s="18"/>
      <c r="R6" s="18"/>
      <c r="S6" s="100"/>
      <c r="T6" s="18"/>
      <c r="U6" s="18"/>
      <c r="V6" s="18"/>
      <c r="W6" s="18"/>
      <c r="X6" s="18"/>
      <c r="Y6" s="18"/>
      <c r="Z6" s="18"/>
      <c r="AA6" s="18"/>
      <c r="AB6" s="92"/>
    </row>
    <row r="7" spans="1:27" ht="15.75" customHeight="1" thickBot="1">
      <c r="A7" s="180"/>
      <c r="B7" s="376" t="s">
        <v>104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8"/>
    </row>
    <row r="8" spans="1:27" ht="33.75" customHeight="1">
      <c r="A8" s="379" t="s">
        <v>186</v>
      </c>
      <c r="B8" s="381" t="s">
        <v>105</v>
      </c>
      <c r="C8" s="371" t="s">
        <v>106</v>
      </c>
      <c r="D8" s="371" t="s">
        <v>220</v>
      </c>
      <c r="E8" s="371" t="s">
        <v>187</v>
      </c>
      <c r="F8" s="373" t="s">
        <v>181</v>
      </c>
      <c r="G8" s="374"/>
      <c r="H8" s="262" t="s">
        <v>180</v>
      </c>
      <c r="I8" s="371" t="s">
        <v>188</v>
      </c>
      <c r="J8" s="371" t="s">
        <v>107</v>
      </c>
      <c r="K8" s="373" t="s">
        <v>182</v>
      </c>
      <c r="L8" s="374"/>
      <c r="M8" s="371" t="s">
        <v>183</v>
      </c>
      <c r="N8" s="371" t="s">
        <v>184</v>
      </c>
      <c r="O8" s="371" t="s">
        <v>108</v>
      </c>
      <c r="P8" s="371" t="s">
        <v>189</v>
      </c>
      <c r="Q8" s="371" t="s">
        <v>190</v>
      </c>
      <c r="R8" s="371" t="s">
        <v>109</v>
      </c>
      <c r="S8" s="371" t="s">
        <v>110</v>
      </c>
      <c r="T8" s="371" t="s">
        <v>111</v>
      </c>
      <c r="U8" s="371" t="s">
        <v>112</v>
      </c>
      <c r="V8" s="371" t="s">
        <v>113</v>
      </c>
      <c r="W8" s="371" t="s">
        <v>114</v>
      </c>
      <c r="X8" s="371" t="s">
        <v>115</v>
      </c>
      <c r="Y8" s="371" t="s">
        <v>185</v>
      </c>
      <c r="Z8" s="371" t="s">
        <v>116</v>
      </c>
      <c r="AA8" s="371" t="s">
        <v>117</v>
      </c>
    </row>
    <row r="9" spans="1:28" s="102" customFormat="1" ht="33.75" customHeight="1" thickBot="1">
      <c r="A9" s="380"/>
      <c r="B9" s="382"/>
      <c r="C9" s="372"/>
      <c r="D9" s="372"/>
      <c r="E9" s="372"/>
      <c r="F9" s="289" t="s">
        <v>118</v>
      </c>
      <c r="G9" s="289" t="s">
        <v>119</v>
      </c>
      <c r="H9" s="289" t="s">
        <v>119</v>
      </c>
      <c r="I9" s="372"/>
      <c r="J9" s="372"/>
      <c r="K9" s="289" t="s">
        <v>118</v>
      </c>
      <c r="L9" s="289" t="s">
        <v>119</v>
      </c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101"/>
    </row>
    <row r="10" spans="1:27" ht="45">
      <c r="A10" s="191" t="s">
        <v>120</v>
      </c>
      <c r="B10" s="281" t="s">
        <v>363</v>
      </c>
      <c r="C10" s="282" t="s">
        <v>364</v>
      </c>
      <c r="D10" s="283" t="s">
        <v>365</v>
      </c>
      <c r="E10" s="283"/>
      <c r="F10" s="286"/>
      <c r="G10" s="286">
        <v>11022960</v>
      </c>
      <c r="H10" s="96">
        <f>G10</f>
        <v>11022960</v>
      </c>
      <c r="I10" s="353">
        <f>G10-L10</f>
        <v>10900484</v>
      </c>
      <c r="J10" s="287" t="s">
        <v>366</v>
      </c>
      <c r="K10" s="288"/>
      <c r="L10" s="354">
        <f>61238*2</f>
        <v>122476</v>
      </c>
      <c r="M10" s="358">
        <f>49926.47+51837.59</f>
        <v>101764.06</v>
      </c>
      <c r="N10" s="355">
        <v>51837.59</v>
      </c>
      <c r="O10" s="356">
        <f>61238</f>
        <v>61238</v>
      </c>
      <c r="P10" s="188" t="s">
        <v>370</v>
      </c>
      <c r="Q10" s="188">
        <v>2</v>
      </c>
      <c r="R10" s="280">
        <v>41671</v>
      </c>
      <c r="S10" s="280">
        <v>47149</v>
      </c>
      <c r="T10" s="284" t="s">
        <v>367</v>
      </c>
      <c r="U10" s="184"/>
      <c r="V10" s="285" t="s">
        <v>368</v>
      </c>
      <c r="W10" s="285" t="s">
        <v>369</v>
      </c>
      <c r="X10" s="184" t="s">
        <v>652</v>
      </c>
      <c r="Y10" s="188"/>
      <c r="Z10" s="357"/>
      <c r="AA10" s="190"/>
    </row>
    <row r="11" spans="1:28" s="104" customFormat="1" ht="11.25">
      <c r="A11" s="191" t="s">
        <v>121</v>
      </c>
      <c r="B11" s="183"/>
      <c r="C11" s="184"/>
      <c r="D11" s="184"/>
      <c r="E11" s="184"/>
      <c r="F11" s="185"/>
      <c r="G11" s="185"/>
      <c r="H11" s="186"/>
      <c r="I11" s="186"/>
      <c r="J11" s="187"/>
      <c r="K11" s="185"/>
      <c r="L11" s="185"/>
      <c r="M11" s="185"/>
      <c r="N11" s="185"/>
      <c r="O11" s="185"/>
      <c r="P11" s="188"/>
      <c r="Q11" s="188"/>
      <c r="R11" s="189"/>
      <c r="S11" s="189"/>
      <c r="T11" s="184"/>
      <c r="U11" s="184"/>
      <c r="V11" s="183"/>
      <c r="W11" s="183"/>
      <c r="X11" s="184"/>
      <c r="Y11" s="184"/>
      <c r="Z11" s="189"/>
      <c r="AA11" s="190"/>
      <c r="AB11" s="103"/>
    </row>
    <row r="12" spans="1:27" s="79" customFormat="1" ht="12" thickBot="1">
      <c r="A12" s="192"/>
      <c r="B12" s="173" t="s">
        <v>122</v>
      </c>
      <c r="C12" s="174"/>
      <c r="D12" s="174"/>
      <c r="E12" s="174"/>
      <c r="F12" s="175">
        <f>SUM(F10:F11)</f>
        <v>0</v>
      </c>
      <c r="G12" s="175">
        <f>SUM(G10:G11)</f>
        <v>11022960</v>
      </c>
      <c r="H12" s="175">
        <f>SUM(H10:H11)</f>
        <v>11022960</v>
      </c>
      <c r="I12" s="175">
        <f>SUM(I10:I11)</f>
        <v>10900484</v>
      </c>
      <c r="J12" s="176"/>
      <c r="K12" s="175">
        <f>SUM(K10:K11)</f>
        <v>0</v>
      </c>
      <c r="L12" s="175">
        <f>SUM(L10:L11)</f>
        <v>122476</v>
      </c>
      <c r="M12" s="175">
        <f>SUM(M10:M11)</f>
        <v>101764.06</v>
      </c>
      <c r="N12" s="175">
        <f>SUM(N10:N11)</f>
        <v>51837.59</v>
      </c>
      <c r="O12" s="175">
        <f>SUM(O10:O11)</f>
        <v>61238</v>
      </c>
      <c r="P12" s="177"/>
      <c r="Q12" s="174"/>
      <c r="R12" s="174"/>
      <c r="S12" s="178"/>
      <c r="T12" s="174"/>
      <c r="U12" s="174"/>
      <c r="V12" s="174"/>
      <c r="W12" s="174"/>
      <c r="X12" s="174"/>
      <c r="Y12" s="174"/>
      <c r="Z12" s="174"/>
      <c r="AA12" s="179"/>
    </row>
    <row r="13" spans="1:27" s="79" customFormat="1" ht="11.25">
      <c r="A13" s="66"/>
      <c r="B13" s="105"/>
      <c r="C13" s="105"/>
      <c r="D13" s="105"/>
      <c r="E13" s="105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105"/>
      <c r="R13" s="105"/>
      <c r="S13" s="108"/>
      <c r="T13" s="105"/>
      <c r="U13" s="105"/>
      <c r="V13" s="105"/>
      <c r="W13" s="105"/>
      <c r="X13" s="105"/>
      <c r="Y13" s="105"/>
      <c r="Z13" s="105"/>
      <c r="AA13" s="105"/>
    </row>
    <row r="14" spans="1:27" s="79" customFormat="1" ht="11.25">
      <c r="A14" s="66"/>
      <c r="B14" s="105"/>
      <c r="C14" s="105"/>
      <c r="D14" s="105"/>
      <c r="E14" s="10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05"/>
      <c r="R14" s="105"/>
      <c r="S14" s="108"/>
      <c r="T14" s="105"/>
      <c r="U14" s="105"/>
      <c r="V14" s="105"/>
      <c r="W14" s="105"/>
      <c r="X14" s="105"/>
      <c r="Y14" s="105"/>
      <c r="Z14" s="105"/>
      <c r="AA14" s="105"/>
    </row>
  </sheetData>
  <sheetProtection/>
  <mergeCells count="28">
    <mergeCell ref="A1:Z1"/>
    <mergeCell ref="P5:T5"/>
    <mergeCell ref="B7:AA7"/>
    <mergeCell ref="A8:A9"/>
    <mergeCell ref="B8:B9"/>
    <mergeCell ref="C8:C9"/>
    <mergeCell ref="D8:D9"/>
    <mergeCell ref="E8:E9"/>
    <mergeCell ref="F8:G8"/>
    <mergeCell ref="Q8:Q9"/>
    <mergeCell ref="R8:R9"/>
    <mergeCell ref="S8:S9"/>
    <mergeCell ref="T8:T9"/>
    <mergeCell ref="I8:I9"/>
    <mergeCell ref="J8:J9"/>
    <mergeCell ref="K8:L8"/>
    <mergeCell ref="M8:M9"/>
    <mergeCell ref="N8:N9"/>
    <mergeCell ref="A5:E5"/>
    <mergeCell ref="AA8:AA9"/>
    <mergeCell ref="U8:U9"/>
    <mergeCell ref="V8:V9"/>
    <mergeCell ref="W8:W9"/>
    <mergeCell ref="X8:X9"/>
    <mergeCell ref="Y8:Y9"/>
    <mergeCell ref="Z8:Z9"/>
    <mergeCell ref="O8:O9"/>
    <mergeCell ref="P8:P9"/>
  </mergeCells>
  <dataValidations count="25">
    <dataValidation allowBlank="1" showInputMessage="1" showErrorMessage="1" prompt="Fecha en que el Congreso Estatal autoriza al ENTE PÚBLICO A CONTRAER DEUDA." sqref="Z8:Z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Documento donde el Congreso Estatal autoriza al ENTE PÚBLICO A CONTRAER DEUDA." sqref="Y8:Y9"/>
    <dataValidation allowBlank="1" showInputMessage="1" showErrorMessage="1" prompt="Especificar la fuente del ingreso con el que se cubrirá el financiamiento." sqref="X8:X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Por lo regular el Gobierno del Estado, es el Aval de los Municipios." sqref="V8:V9"/>
    <dataValidation allowBlank="1" showInputMessage="1" showErrorMessage="1" prompt="Ampliación en su caso, de la &quot;FECHA DE VENCIMIENTO&quot;." sqref="U8:U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Fecha al momento del otorgamiento del crédito y se plasma en el contrato." sqref="R8:R9"/>
    <dataValidation allowBlank="1" showInputMessage="1" showErrorMessage="1" prompt="Número de pagos efectuados durante el periodo que se está reportando." sqref="Q8:Q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Intereses pactados durante la vigencia del contrato." sqref="J8:J9"/>
    <dataValidation allowBlank="1" showInputMessage="1" showErrorMessage="1" prompt="Saldo por pagar actualizado." sqref="I8:I9"/>
    <dataValidation allowBlank="1" showInputMessage="1" showErrorMessage="1" prompt="Monto del financiamiento que efectivamente se ha utilizado." sqref="H8"/>
    <dataValidation allowBlank="1" showInputMessage="1" showErrorMessage="1" prompt="Monto del Capital (PRÉSTAMO O FINANCIAMIENTO) contratado. " sqref="F8:G8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El registro numérico con que el ACREEDOR registra el contrato." sqref="D8:D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Obra, bien o servicio por el cual se contrató el crédito." sqref="B8:B9"/>
    <dataValidation allowBlank="1" showInputMessage="1" showErrorMessage="1" prompt="Corresponde al número consecutivo que la entidad le asigne para enumerar las deudas." sqref="A8:A9"/>
    <dataValidation allowBlank="1" showInputMessage="1" showErrorMessage="1" prompt="Monto del Capital (PRÉSTAMO O FINANCIAMIENTO) pagado al periodo, sin intereses." sqref="O8:O9"/>
    <dataValidation allowBlank="1" showInputMessage="1" showErrorMessage="1" prompt="Costo financiero al periodo que se está reportando." sqref="N8:N9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57"/>
  <sheetViews>
    <sheetView zoomScaleSheetLayoutView="100" zoomScalePageLayoutView="0" workbookViewId="0" topLeftCell="A78">
      <selection activeCell="C96" sqref="C96"/>
    </sheetView>
  </sheetViews>
  <sheetFormatPr defaultColWidth="12.421875" defaultRowHeight="15"/>
  <cols>
    <col min="1" max="1" width="19.28125" style="7" customWidth="1"/>
    <col min="2" max="2" width="49.00390625" style="7" customWidth="1"/>
    <col min="3" max="3" width="19.421875" style="5" customWidth="1"/>
    <col min="4" max="4" width="26.8515625" style="5" customWidth="1"/>
    <col min="5" max="5" width="7.28125" style="7" customWidth="1"/>
    <col min="6" max="16384" width="12.421875" style="7" customWidth="1"/>
  </cols>
  <sheetData>
    <row r="1" spans="1:4" ht="11.25">
      <c r="A1" s="79" t="s">
        <v>47</v>
      </c>
      <c r="B1" s="79"/>
      <c r="D1" s="6" t="s">
        <v>48</v>
      </c>
    </row>
    <row r="2" spans="1:2" ht="11.25">
      <c r="A2" s="79" t="s">
        <v>123</v>
      </c>
      <c r="B2" s="79"/>
    </row>
    <row r="3" spans="3:4" s="44" customFormat="1" ht="11.25">
      <c r="C3" s="80"/>
      <c r="D3" s="80"/>
    </row>
    <row r="4" spans="3:4" s="44" customFormat="1" ht="11.25">
      <c r="C4" s="80"/>
      <c r="D4" s="80"/>
    </row>
    <row r="5" spans="1:4" s="44" customFormat="1" ht="11.25" customHeight="1">
      <c r="A5" s="383" t="s">
        <v>193</v>
      </c>
      <c r="B5" s="384"/>
      <c r="C5" s="45"/>
      <c r="D5" s="11" t="s">
        <v>124</v>
      </c>
    </row>
    <row r="6" spans="1:4" ht="11.25" customHeight="1">
      <c r="A6" s="83"/>
      <c r="B6" s="83"/>
      <c r="C6" s="84"/>
      <c r="D6" s="110"/>
    </row>
    <row r="7" spans="1:4" ht="15" customHeight="1">
      <c r="A7" s="14" t="s">
        <v>51</v>
      </c>
      <c r="B7" s="15" t="s">
        <v>52</v>
      </c>
      <c r="C7" s="16" t="s">
        <v>53</v>
      </c>
      <c r="D7" s="16" t="s">
        <v>66</v>
      </c>
    </row>
    <row r="8" spans="1:4" ht="11.25">
      <c r="A8" s="314">
        <v>411200101</v>
      </c>
      <c r="B8" s="52" t="s">
        <v>397</v>
      </c>
      <c r="C8" s="277">
        <v>-7486457.89</v>
      </c>
      <c r="D8" s="158"/>
    </row>
    <row r="9" spans="1:4" ht="11.25">
      <c r="A9" s="314">
        <v>411200102</v>
      </c>
      <c r="B9" s="52" t="s">
        <v>398</v>
      </c>
      <c r="C9" s="277">
        <v>-833441</v>
      </c>
      <c r="D9" s="158"/>
    </row>
    <row r="10" spans="1:4" ht="11.25">
      <c r="A10" s="314">
        <v>411200103</v>
      </c>
      <c r="B10" s="52" t="s">
        <v>399</v>
      </c>
      <c r="C10" s="277">
        <v>-985536.53</v>
      </c>
      <c r="D10" s="158"/>
    </row>
    <row r="11" spans="1:4" ht="11.25">
      <c r="A11" s="314">
        <v>411200201</v>
      </c>
      <c r="B11" s="52" t="s">
        <v>400</v>
      </c>
      <c r="C11" s="277">
        <v>-37974</v>
      </c>
      <c r="D11" s="158"/>
    </row>
    <row r="12" spans="1:4" ht="11.25">
      <c r="A12" s="314">
        <v>411201204</v>
      </c>
      <c r="B12" s="52" t="s">
        <v>401</v>
      </c>
      <c r="C12" s="277">
        <v>-52283</v>
      </c>
      <c r="D12" s="158"/>
    </row>
    <row r="13" spans="1:4" ht="11.25">
      <c r="A13" s="314">
        <v>411300101</v>
      </c>
      <c r="B13" s="52" t="s">
        <v>455</v>
      </c>
      <c r="C13" s="277">
        <v>-7479</v>
      </c>
      <c r="D13" s="158"/>
    </row>
    <row r="14" spans="1:4" ht="11.25">
      <c r="A14" s="314">
        <v>411300103</v>
      </c>
      <c r="B14" s="52" t="s">
        <v>402</v>
      </c>
      <c r="C14" s="277">
        <v>-22171</v>
      </c>
      <c r="D14" s="158"/>
    </row>
    <row r="15" spans="1:4" ht="11.25">
      <c r="A15" s="314">
        <v>411600101</v>
      </c>
      <c r="B15" s="52" t="s">
        <v>456</v>
      </c>
      <c r="C15" s="277">
        <v>-823</v>
      </c>
      <c r="D15" s="158"/>
    </row>
    <row r="16" spans="1:4" ht="11.25">
      <c r="A16" s="314">
        <v>411600102</v>
      </c>
      <c r="B16" s="52" t="s">
        <v>457</v>
      </c>
      <c r="C16" s="277">
        <v>-4120</v>
      </c>
      <c r="D16" s="158"/>
    </row>
    <row r="17" spans="1:4" ht="11.25">
      <c r="A17" s="314">
        <v>414100201</v>
      </c>
      <c r="B17" s="52" t="s">
        <v>403</v>
      </c>
      <c r="C17" s="277">
        <v>-73882</v>
      </c>
      <c r="D17" s="158"/>
    </row>
    <row r="18" spans="1:4" ht="11.25">
      <c r="A18" s="314">
        <v>414100203</v>
      </c>
      <c r="B18" s="52" t="s">
        <v>458</v>
      </c>
      <c r="C18" s="277">
        <v>-2024</v>
      </c>
      <c r="D18" s="158"/>
    </row>
    <row r="19" spans="1:4" ht="11.25">
      <c r="A19" s="314">
        <v>414100204</v>
      </c>
      <c r="B19" s="52" t="s">
        <v>404</v>
      </c>
      <c r="C19" s="277">
        <v>-177</v>
      </c>
      <c r="D19" s="158"/>
    </row>
    <row r="20" spans="1:4" ht="11.25">
      <c r="A20" s="314">
        <v>414100205</v>
      </c>
      <c r="B20" s="52" t="s">
        <v>459</v>
      </c>
      <c r="C20" s="277">
        <v>-947</v>
      </c>
      <c r="D20" s="158"/>
    </row>
    <row r="21" spans="1:4" ht="11.25">
      <c r="A21" s="314">
        <v>414100206</v>
      </c>
      <c r="B21" s="52" t="s">
        <v>405</v>
      </c>
      <c r="C21" s="277">
        <v>-191</v>
      </c>
      <c r="D21" s="158"/>
    </row>
    <row r="22" spans="1:4" ht="11.25">
      <c r="A22" s="314">
        <v>414100207</v>
      </c>
      <c r="B22" s="52" t="s">
        <v>406</v>
      </c>
      <c r="C22" s="277">
        <v>-14175</v>
      </c>
      <c r="D22" s="158"/>
    </row>
    <row r="23" spans="1:4" ht="11.25">
      <c r="A23" s="314">
        <v>414300101</v>
      </c>
      <c r="B23" s="52" t="s">
        <v>460</v>
      </c>
      <c r="C23" s="277">
        <v>-12943</v>
      </c>
      <c r="D23" s="158"/>
    </row>
    <row r="24" spans="1:4" ht="11.25">
      <c r="A24" s="314">
        <v>414300102</v>
      </c>
      <c r="B24" s="52" t="s">
        <v>407</v>
      </c>
      <c r="C24" s="277">
        <v>-74551</v>
      </c>
      <c r="D24" s="158"/>
    </row>
    <row r="25" spans="1:4" ht="11.25">
      <c r="A25" s="314">
        <v>414300106</v>
      </c>
      <c r="B25" s="52" t="s">
        <v>408</v>
      </c>
      <c r="C25" s="277">
        <v>-34639</v>
      </c>
      <c r="D25" s="158"/>
    </row>
    <row r="26" spans="1:4" ht="11.25">
      <c r="A26" s="314">
        <v>414300111</v>
      </c>
      <c r="B26" s="52" t="s">
        <v>409</v>
      </c>
      <c r="C26" s="277">
        <v>-48239</v>
      </c>
      <c r="D26" s="158"/>
    </row>
    <row r="27" spans="1:4" ht="11.25">
      <c r="A27" s="314">
        <v>414300113</v>
      </c>
      <c r="B27" s="52" t="s">
        <v>410</v>
      </c>
      <c r="C27" s="277">
        <v>-84698</v>
      </c>
      <c r="D27" s="158"/>
    </row>
    <row r="28" spans="1:4" ht="11.25">
      <c r="A28" s="314">
        <v>414300115</v>
      </c>
      <c r="B28" s="52" t="s">
        <v>461</v>
      </c>
      <c r="C28" s="277">
        <v>-1581</v>
      </c>
      <c r="D28" s="158"/>
    </row>
    <row r="29" spans="1:4" ht="11.25">
      <c r="A29" s="314">
        <v>414300116</v>
      </c>
      <c r="B29" s="52" t="s">
        <v>462</v>
      </c>
      <c r="C29" s="277">
        <v>-826</v>
      </c>
      <c r="D29" s="158"/>
    </row>
    <row r="30" spans="1:4" ht="11.25">
      <c r="A30" s="314">
        <v>414300118</v>
      </c>
      <c r="B30" s="52" t="s">
        <v>411</v>
      </c>
      <c r="C30" s="277">
        <v>-13779</v>
      </c>
      <c r="D30" s="158"/>
    </row>
    <row r="31" spans="1:4" ht="11.25">
      <c r="A31" s="314">
        <v>414300119</v>
      </c>
      <c r="B31" s="52" t="s">
        <v>412</v>
      </c>
      <c r="C31" s="277">
        <v>-133225.76</v>
      </c>
      <c r="D31" s="158"/>
    </row>
    <row r="32" spans="1:4" ht="11.25">
      <c r="A32" s="314">
        <v>414300121</v>
      </c>
      <c r="B32" s="52" t="s">
        <v>463</v>
      </c>
      <c r="C32" s="277">
        <v>-2172</v>
      </c>
      <c r="D32" s="158"/>
    </row>
    <row r="33" spans="1:4" ht="11.25">
      <c r="A33" s="314">
        <v>414300122</v>
      </c>
      <c r="B33" s="52" t="s">
        <v>464</v>
      </c>
      <c r="C33" s="277">
        <v>-421</v>
      </c>
      <c r="D33" s="158"/>
    </row>
    <row r="34" spans="1:4" ht="11.25">
      <c r="A34" s="314">
        <v>414300123</v>
      </c>
      <c r="B34" s="52" t="s">
        <v>413</v>
      </c>
      <c r="C34" s="277">
        <v>-65604</v>
      </c>
      <c r="D34" s="158"/>
    </row>
    <row r="35" spans="1:4" ht="11.25">
      <c r="A35" s="314">
        <v>414300124</v>
      </c>
      <c r="B35" s="52" t="s">
        <v>414</v>
      </c>
      <c r="C35" s="277">
        <v>-16975</v>
      </c>
      <c r="D35" s="158"/>
    </row>
    <row r="36" spans="1:4" ht="11.25">
      <c r="A36" s="314">
        <v>414300125</v>
      </c>
      <c r="B36" s="52" t="s">
        <v>415</v>
      </c>
      <c r="C36" s="277">
        <v>-630</v>
      </c>
      <c r="D36" s="158"/>
    </row>
    <row r="37" spans="1:4" ht="11.25">
      <c r="A37" s="314">
        <v>414300127</v>
      </c>
      <c r="B37" s="52" t="s">
        <v>416</v>
      </c>
      <c r="C37" s="277">
        <v>-13019</v>
      </c>
      <c r="D37" s="158"/>
    </row>
    <row r="38" spans="1:4" ht="11.25">
      <c r="A38" s="314">
        <v>414300128</v>
      </c>
      <c r="B38" s="52" t="s">
        <v>417</v>
      </c>
      <c r="C38" s="277">
        <v>-904</v>
      </c>
      <c r="D38" s="158"/>
    </row>
    <row r="39" spans="1:4" ht="11.25">
      <c r="A39" s="314">
        <v>414300130</v>
      </c>
      <c r="B39" s="52" t="s">
        <v>465</v>
      </c>
      <c r="C39" s="277">
        <v>-1768</v>
      </c>
      <c r="D39" s="158"/>
    </row>
    <row r="40" spans="1:4" ht="11.25">
      <c r="A40" s="314">
        <v>414300131</v>
      </c>
      <c r="B40" s="52" t="s">
        <v>418</v>
      </c>
      <c r="C40" s="277">
        <v>-2158</v>
      </c>
      <c r="D40" s="158"/>
    </row>
    <row r="41" spans="1:4" ht="11.25">
      <c r="A41" s="314">
        <v>414300135</v>
      </c>
      <c r="B41" s="52" t="s">
        <v>466</v>
      </c>
      <c r="C41" s="277">
        <v>-16942</v>
      </c>
      <c r="D41" s="158"/>
    </row>
    <row r="42" spans="1:4" ht="11.25">
      <c r="A42" s="314">
        <v>414300136</v>
      </c>
      <c r="B42" s="52" t="s">
        <v>419</v>
      </c>
      <c r="C42" s="277">
        <v>-1507</v>
      </c>
      <c r="D42" s="158"/>
    </row>
    <row r="43" spans="1:4" ht="11.25">
      <c r="A43" s="315">
        <v>414300137</v>
      </c>
      <c r="B43" s="52" t="s">
        <v>420</v>
      </c>
      <c r="C43" s="277">
        <v>-187</v>
      </c>
      <c r="D43" s="158"/>
    </row>
    <row r="44" spans="1:4" ht="11.25">
      <c r="A44" s="314">
        <v>414300138</v>
      </c>
      <c r="B44" s="52" t="s">
        <v>467</v>
      </c>
      <c r="C44" s="277">
        <v>-82731</v>
      </c>
      <c r="D44" s="158"/>
    </row>
    <row r="45" spans="1:4" ht="11.25">
      <c r="A45" s="314">
        <v>414300140</v>
      </c>
      <c r="B45" s="52" t="s">
        <v>468</v>
      </c>
      <c r="C45" s="277">
        <v>-588</v>
      </c>
      <c r="D45" s="158"/>
    </row>
    <row r="46" spans="1:4" ht="11.25">
      <c r="A46" s="314">
        <v>414300141</v>
      </c>
      <c r="B46" s="52" t="s">
        <v>421</v>
      </c>
      <c r="C46" s="277">
        <v>-675505.9</v>
      </c>
      <c r="D46" s="158"/>
    </row>
    <row r="47" spans="1:4" ht="11.25">
      <c r="A47" s="314">
        <v>415100101</v>
      </c>
      <c r="B47" s="52" t="s">
        <v>422</v>
      </c>
      <c r="C47" s="277">
        <v>-10972</v>
      </c>
      <c r="D47" s="158"/>
    </row>
    <row r="48" spans="1:4" ht="11.25">
      <c r="A48" s="314">
        <v>415100102</v>
      </c>
      <c r="B48" s="52" t="s">
        <v>423</v>
      </c>
      <c r="C48" s="277">
        <v>-7786</v>
      </c>
      <c r="D48" s="158"/>
    </row>
    <row r="49" spans="1:4" ht="11.25">
      <c r="A49" s="314">
        <v>415100103</v>
      </c>
      <c r="B49" s="52" t="s">
        <v>424</v>
      </c>
      <c r="C49" s="277">
        <v>-6844</v>
      </c>
      <c r="D49" s="158"/>
    </row>
    <row r="50" spans="1:4" ht="11.25">
      <c r="A50" s="314">
        <v>415100105</v>
      </c>
      <c r="B50" s="52" t="s">
        <v>469</v>
      </c>
      <c r="C50" s="277">
        <v>-12600</v>
      </c>
      <c r="D50" s="158"/>
    </row>
    <row r="51" spans="1:4" ht="11.25">
      <c r="A51" s="314">
        <v>415100106</v>
      </c>
      <c r="B51" s="52" t="s">
        <v>470</v>
      </c>
      <c r="C51" s="277">
        <v>-139710</v>
      </c>
      <c r="D51" s="158"/>
    </row>
    <row r="52" spans="1:4" ht="11.25">
      <c r="A52" s="314">
        <v>415100107</v>
      </c>
      <c r="B52" s="52" t="s">
        <v>425</v>
      </c>
      <c r="C52" s="277">
        <v>-92612</v>
      </c>
      <c r="D52" s="158"/>
    </row>
    <row r="53" spans="1:4" ht="11.25">
      <c r="A53" s="314">
        <v>415100109</v>
      </c>
      <c r="B53" s="52" t="s">
        <v>426</v>
      </c>
      <c r="C53" s="277">
        <v>-2430</v>
      </c>
      <c r="D53" s="158"/>
    </row>
    <row r="54" spans="1:4" ht="11.25">
      <c r="A54" s="314">
        <v>415100111</v>
      </c>
      <c r="B54" s="52" t="s">
        <v>427</v>
      </c>
      <c r="C54" s="277">
        <v>-2300</v>
      </c>
      <c r="D54" s="158"/>
    </row>
    <row r="55" spans="1:4" ht="11.25">
      <c r="A55" s="314">
        <v>415100114</v>
      </c>
      <c r="B55" s="52" t="s">
        <v>428</v>
      </c>
      <c r="C55" s="277">
        <v>-3000</v>
      </c>
      <c r="D55" s="158"/>
    </row>
    <row r="56" spans="1:4" ht="11.25">
      <c r="A56" s="314">
        <v>415100115</v>
      </c>
      <c r="B56" s="52" t="s">
        <v>429</v>
      </c>
      <c r="C56" s="277">
        <v>-7920</v>
      </c>
      <c r="D56" s="158"/>
    </row>
    <row r="57" spans="1:4" ht="11.25">
      <c r="A57" s="314">
        <v>415100116</v>
      </c>
      <c r="B57" s="52" t="s">
        <v>430</v>
      </c>
      <c r="C57" s="277">
        <v>-4.02</v>
      </c>
      <c r="D57" s="158"/>
    </row>
    <row r="58" spans="1:4" ht="11.25">
      <c r="A58" s="314">
        <v>415100122</v>
      </c>
      <c r="B58" s="52" t="s">
        <v>431</v>
      </c>
      <c r="C58" s="277">
        <v>-700</v>
      </c>
      <c r="D58" s="158"/>
    </row>
    <row r="59" spans="1:4" ht="11.25">
      <c r="A59" s="314">
        <v>415100123</v>
      </c>
      <c r="B59" s="52" t="s">
        <v>471</v>
      </c>
      <c r="C59" s="277">
        <v>-500</v>
      </c>
      <c r="D59" s="158"/>
    </row>
    <row r="60" spans="1:4" ht="11.25">
      <c r="A60" s="314">
        <v>415100125</v>
      </c>
      <c r="B60" s="52" t="s">
        <v>472</v>
      </c>
      <c r="C60" s="277">
        <v>-30</v>
      </c>
      <c r="D60" s="321"/>
    </row>
    <row r="61" spans="1:4" ht="11.25">
      <c r="A61" s="314">
        <v>415100126</v>
      </c>
      <c r="B61" s="52" t="s">
        <v>473</v>
      </c>
      <c r="C61" s="277">
        <v>-4000</v>
      </c>
      <c r="D61" s="158"/>
    </row>
    <row r="62" spans="1:4" ht="11.25">
      <c r="A62" s="315">
        <v>415100127</v>
      </c>
      <c r="B62" s="52" t="s">
        <v>432</v>
      </c>
      <c r="C62" s="277">
        <v>-200</v>
      </c>
      <c r="D62" s="158"/>
    </row>
    <row r="63" spans="1:4" ht="11.25">
      <c r="A63" s="314">
        <v>415100128</v>
      </c>
      <c r="B63" s="52" t="s">
        <v>433</v>
      </c>
      <c r="C63" s="277">
        <v>-2992</v>
      </c>
      <c r="D63" s="158"/>
    </row>
    <row r="64" spans="1:4" ht="11.25">
      <c r="A64" s="314">
        <v>416200101</v>
      </c>
      <c r="B64" s="52" t="s">
        <v>434</v>
      </c>
      <c r="C64" s="277">
        <v>-255824.7</v>
      </c>
      <c r="D64" s="158"/>
    </row>
    <row r="65" spans="1:4" ht="11.25">
      <c r="A65" s="314">
        <v>416200103</v>
      </c>
      <c r="B65" s="52" t="s">
        <v>435</v>
      </c>
      <c r="C65" s="277">
        <v>-85211.58</v>
      </c>
      <c r="D65" s="158"/>
    </row>
    <row r="66" spans="1:4" ht="11.25">
      <c r="A66" s="314">
        <v>416200104</v>
      </c>
      <c r="B66" s="52" t="s">
        <v>436</v>
      </c>
      <c r="C66" s="277">
        <v>-55219</v>
      </c>
      <c r="D66" s="158"/>
    </row>
    <row r="67" spans="1:4" ht="11.25">
      <c r="A67" s="314">
        <v>416200105</v>
      </c>
      <c r="B67" s="52" t="s">
        <v>437</v>
      </c>
      <c r="C67" s="277">
        <v>-432307</v>
      </c>
      <c r="D67" s="158"/>
    </row>
    <row r="68" spans="1:4" ht="11.25">
      <c r="A68" s="314">
        <v>416200106</v>
      </c>
      <c r="B68" s="52" t="s">
        <v>438</v>
      </c>
      <c r="C68" s="277">
        <v>-25307</v>
      </c>
      <c r="D68" s="158"/>
    </row>
    <row r="69" spans="1:4" ht="11.25">
      <c r="A69" s="314">
        <v>416200107</v>
      </c>
      <c r="B69" s="52" t="s">
        <v>474</v>
      </c>
      <c r="C69" s="277">
        <v>-15835</v>
      </c>
      <c r="D69" s="321"/>
    </row>
    <row r="70" spans="1:4" ht="11.25">
      <c r="A70" s="314">
        <v>416200108</v>
      </c>
      <c r="B70" s="52" t="s">
        <v>439</v>
      </c>
      <c r="C70" s="277">
        <v>-310836.47</v>
      </c>
      <c r="D70" s="158"/>
    </row>
    <row r="71" spans="1:4" ht="11.25">
      <c r="A71" s="314">
        <v>416200112</v>
      </c>
      <c r="B71" s="52" t="s">
        <v>475</v>
      </c>
      <c r="C71" s="277">
        <v>-27364</v>
      </c>
      <c r="D71" s="158"/>
    </row>
    <row r="72" spans="1:4" ht="11.25">
      <c r="A72" s="314">
        <v>416200113</v>
      </c>
      <c r="B72" s="52" t="s">
        <v>476</v>
      </c>
      <c r="C72" s="277">
        <v>-2138</v>
      </c>
      <c r="D72" s="158"/>
    </row>
    <row r="73" spans="1:4" ht="11.25">
      <c r="A73" s="314">
        <v>416200114</v>
      </c>
      <c r="B73" s="52" t="s">
        <v>477</v>
      </c>
      <c r="C73" s="277">
        <v>-3826</v>
      </c>
      <c r="D73" s="158"/>
    </row>
    <row r="74" spans="1:4" ht="11.25">
      <c r="A74" s="276"/>
      <c r="B74" s="320" t="s">
        <v>440</v>
      </c>
      <c r="C74" s="316">
        <v>-12315743.85</v>
      </c>
      <c r="D74" s="158"/>
    </row>
    <row r="75" spans="1:4" ht="11.25">
      <c r="A75" s="314">
        <v>421100101</v>
      </c>
      <c r="B75" s="279" t="s">
        <v>441</v>
      </c>
      <c r="C75" s="277">
        <v>-11200733.19</v>
      </c>
      <c r="D75" s="158"/>
    </row>
    <row r="76" spans="1:4" ht="11.25">
      <c r="A76" s="314">
        <v>421100102</v>
      </c>
      <c r="B76" s="279" t="s">
        <v>442</v>
      </c>
      <c r="C76" s="277">
        <v>-5119438.06</v>
      </c>
      <c r="D76" s="158"/>
    </row>
    <row r="77" spans="1:4" ht="11.25">
      <c r="A77" s="314">
        <v>421100103</v>
      </c>
      <c r="B77" s="279" t="s">
        <v>443</v>
      </c>
      <c r="C77" s="277">
        <v>-719066.04</v>
      </c>
      <c r="D77" s="158"/>
    </row>
    <row r="78" spans="1:4" ht="11.25">
      <c r="A78" s="314">
        <v>421100104</v>
      </c>
      <c r="B78" s="279" t="s">
        <v>444</v>
      </c>
      <c r="C78" s="277">
        <v>-1070401.4</v>
      </c>
      <c r="D78" s="158"/>
    </row>
    <row r="79" spans="1:4" ht="11.25">
      <c r="A79" s="314">
        <v>421100105</v>
      </c>
      <c r="B79" s="279" t="s">
        <v>445</v>
      </c>
      <c r="C79" s="277">
        <v>-172922.28</v>
      </c>
      <c r="D79" s="158"/>
    </row>
    <row r="80" spans="1:4" ht="11.25">
      <c r="A80" s="314">
        <v>421100106</v>
      </c>
      <c r="B80" s="279" t="s">
        <v>446</v>
      </c>
      <c r="C80" s="277">
        <v>-18687.42</v>
      </c>
      <c r="D80" s="158"/>
    </row>
    <row r="81" spans="1:4" ht="11.25">
      <c r="A81" s="314">
        <v>421100109</v>
      </c>
      <c r="B81" s="279" t="s">
        <v>447</v>
      </c>
      <c r="C81" s="277">
        <v>-211449.34</v>
      </c>
      <c r="D81" s="158"/>
    </row>
    <row r="82" spans="1:4" ht="11.25">
      <c r="A82" s="314">
        <v>421200101</v>
      </c>
      <c r="B82" s="279" t="s">
        <v>448</v>
      </c>
      <c r="C82" s="277">
        <v>-11484456</v>
      </c>
      <c r="D82" s="158"/>
    </row>
    <row r="83" spans="1:4" ht="11.25">
      <c r="A83" s="314">
        <v>421200201</v>
      </c>
      <c r="B83" s="279" t="s">
        <v>449</v>
      </c>
      <c r="C83" s="277">
        <v>-9958440</v>
      </c>
      <c r="D83" s="158"/>
    </row>
    <row r="84" spans="1:4" ht="11.25">
      <c r="A84" s="314">
        <v>421308348</v>
      </c>
      <c r="B84" s="279" t="s">
        <v>450</v>
      </c>
      <c r="C84" s="277">
        <v>-277200</v>
      </c>
      <c r="D84" s="158"/>
    </row>
    <row r="85" spans="1:4" ht="11.25">
      <c r="A85" s="315">
        <v>421308355</v>
      </c>
      <c r="B85" s="279" t="s">
        <v>451</v>
      </c>
      <c r="C85" s="277">
        <v>-260067.31</v>
      </c>
      <c r="D85" s="158"/>
    </row>
    <row r="86" spans="1:4" ht="11.25">
      <c r="A86" s="315">
        <v>421308360</v>
      </c>
      <c r="B86" s="279" t="s">
        <v>452</v>
      </c>
      <c r="C86" s="277">
        <v>-753444.25</v>
      </c>
      <c r="D86" s="158"/>
    </row>
    <row r="87" spans="1:4" s="18" customFormat="1" ht="11.25">
      <c r="A87" s="317"/>
      <c r="B87" s="317" t="s">
        <v>453</v>
      </c>
      <c r="C87" s="316">
        <v>-41246305.29</v>
      </c>
      <c r="D87" s="158"/>
    </row>
    <row r="88" spans="1:4" s="18" customFormat="1" ht="12.75">
      <c r="A88" s="318"/>
      <c r="B88" s="318" t="s">
        <v>454</v>
      </c>
      <c r="C88" s="319">
        <f>+C74+C87</f>
        <v>-53562049.14</v>
      </c>
      <c r="D88" s="158"/>
    </row>
    <row r="89" spans="1:4" ht="11.25">
      <c r="A89" s="194"/>
      <c r="B89" s="194"/>
      <c r="C89" s="131"/>
      <c r="D89" s="131"/>
    </row>
    <row r="90" spans="1:4" ht="11.25">
      <c r="A90" s="194"/>
      <c r="B90" s="194"/>
      <c r="C90" s="131"/>
      <c r="D90" s="131"/>
    </row>
    <row r="91" spans="1:4" ht="11.25">
      <c r="A91" s="194"/>
      <c r="B91" s="194"/>
      <c r="C91" s="131"/>
      <c r="D91" s="131"/>
    </row>
    <row r="92" spans="1:4" ht="11.25">
      <c r="A92" s="194"/>
      <c r="B92" s="194"/>
      <c r="C92" s="131"/>
      <c r="D92" s="131"/>
    </row>
    <row r="93" spans="1:4" ht="11.25">
      <c r="A93" s="194"/>
      <c r="B93" s="194"/>
      <c r="C93" s="131"/>
      <c r="D93" s="131"/>
    </row>
    <row r="94" spans="1:4" ht="11.25">
      <c r="A94" s="194"/>
      <c r="B94" s="194"/>
      <c r="C94" s="131"/>
      <c r="D94" s="131"/>
    </row>
    <row r="95" spans="1:4" ht="11.25">
      <c r="A95" s="194"/>
      <c r="B95" s="194"/>
      <c r="C95" s="131"/>
      <c r="D95" s="131"/>
    </row>
    <row r="96" spans="1:4" ht="11.25">
      <c r="A96" s="194"/>
      <c r="B96" s="194"/>
      <c r="C96" s="131"/>
      <c r="D96" s="131"/>
    </row>
    <row r="97" spans="1:4" ht="11.25">
      <c r="A97" s="194"/>
      <c r="B97" s="194"/>
      <c r="C97" s="131"/>
      <c r="D97" s="131"/>
    </row>
    <row r="98" spans="1:4" ht="11.25">
      <c r="A98" s="194"/>
      <c r="B98" s="194"/>
      <c r="C98" s="131"/>
      <c r="D98" s="131"/>
    </row>
    <row r="99" spans="1:4" ht="11.25">
      <c r="A99" s="194"/>
      <c r="B99" s="194"/>
      <c r="C99" s="131"/>
      <c r="D99" s="131"/>
    </row>
    <row r="100" spans="1:4" ht="11.25">
      <c r="A100" s="194"/>
      <c r="B100" s="194"/>
      <c r="C100" s="131"/>
      <c r="D100" s="131"/>
    </row>
    <row r="101" spans="1:4" ht="11.25">
      <c r="A101" s="194"/>
      <c r="B101" s="194"/>
      <c r="C101" s="131"/>
      <c r="D101" s="131"/>
    </row>
    <row r="102" spans="1:4" ht="11.25">
      <c r="A102" s="194"/>
      <c r="B102" s="194"/>
      <c r="C102" s="131"/>
      <c r="D102" s="131"/>
    </row>
    <row r="103" spans="1:4" ht="11.25">
      <c r="A103" s="194"/>
      <c r="B103" s="194"/>
      <c r="C103" s="131"/>
      <c r="D103" s="131"/>
    </row>
    <row r="104" spans="1:4" ht="11.25">
      <c r="A104" s="194"/>
      <c r="B104" s="194"/>
      <c r="C104" s="131"/>
      <c r="D104" s="131"/>
    </row>
    <row r="105" spans="1:4" ht="11.25">
      <c r="A105" s="194"/>
      <c r="B105" s="194"/>
      <c r="C105" s="131"/>
      <c r="D105" s="131"/>
    </row>
    <row r="106" spans="1:4" ht="11.25">
      <c r="A106" s="194"/>
      <c r="B106" s="194"/>
      <c r="C106" s="131"/>
      <c r="D106" s="131"/>
    </row>
    <row r="107" spans="1:4" ht="11.25">
      <c r="A107" s="194"/>
      <c r="B107" s="194"/>
      <c r="C107" s="131"/>
      <c r="D107" s="131"/>
    </row>
    <row r="108" spans="1:4" ht="11.25">
      <c r="A108" s="194"/>
      <c r="B108" s="194"/>
      <c r="C108" s="131"/>
      <c r="D108" s="131"/>
    </row>
    <row r="109" spans="1:4" ht="11.25">
      <c r="A109" s="194"/>
      <c r="B109" s="194"/>
      <c r="C109" s="131"/>
      <c r="D109" s="131"/>
    </row>
    <row r="110" spans="1:4" ht="11.25">
      <c r="A110" s="194"/>
      <c r="B110" s="194"/>
      <c r="C110" s="131"/>
      <c r="D110" s="131"/>
    </row>
    <row r="111" spans="1:4" ht="11.25">
      <c r="A111" s="194"/>
      <c r="B111" s="194"/>
      <c r="C111" s="131"/>
      <c r="D111" s="131"/>
    </row>
    <row r="112" spans="1:4" ht="11.25">
      <c r="A112" s="194"/>
      <c r="B112" s="194"/>
      <c r="C112" s="131"/>
      <c r="D112" s="131"/>
    </row>
    <row r="113" spans="1:4" ht="11.25">
      <c r="A113" s="194"/>
      <c r="B113" s="194"/>
      <c r="C113" s="131"/>
      <c r="D113" s="131"/>
    </row>
    <row r="114" spans="1:4" ht="11.25">
      <c r="A114" s="194"/>
      <c r="B114" s="194"/>
      <c r="C114" s="131"/>
      <c r="D114" s="131"/>
    </row>
    <row r="115" spans="1:4" ht="11.25">
      <c r="A115" s="194"/>
      <c r="B115" s="194"/>
      <c r="C115" s="131"/>
      <c r="D115" s="131"/>
    </row>
    <row r="116" spans="1:4" ht="11.25">
      <c r="A116" s="194"/>
      <c r="B116" s="194"/>
      <c r="C116" s="131"/>
      <c r="D116" s="131"/>
    </row>
    <row r="117" spans="1:4" ht="11.25">
      <c r="A117" s="194"/>
      <c r="B117" s="194"/>
      <c r="C117" s="131"/>
      <c r="D117" s="131"/>
    </row>
    <row r="118" spans="1:4" ht="11.25">
      <c r="A118" s="194"/>
      <c r="B118" s="194"/>
      <c r="C118" s="131"/>
      <c r="D118" s="131"/>
    </row>
    <row r="119" spans="1:4" ht="11.25">
      <c r="A119" s="194"/>
      <c r="B119" s="194"/>
      <c r="C119" s="131"/>
      <c r="D119" s="131"/>
    </row>
    <row r="120" spans="1:4" ht="11.25">
      <c r="A120" s="194"/>
      <c r="B120" s="194"/>
      <c r="C120" s="131"/>
      <c r="D120" s="131"/>
    </row>
    <row r="121" spans="1:4" ht="11.25">
      <c r="A121" s="194"/>
      <c r="B121" s="194"/>
      <c r="C121" s="131"/>
      <c r="D121" s="131"/>
    </row>
    <row r="122" spans="1:4" ht="11.25">
      <c r="A122" s="194"/>
      <c r="B122" s="194"/>
      <c r="C122" s="131"/>
      <c r="D122" s="131"/>
    </row>
    <row r="123" spans="1:4" ht="11.25">
      <c r="A123" s="194"/>
      <c r="B123" s="194"/>
      <c r="C123" s="131"/>
      <c r="D123" s="131"/>
    </row>
    <row r="124" spans="1:4" ht="11.25">
      <c r="A124" s="194"/>
      <c r="B124" s="194"/>
      <c r="C124" s="131"/>
      <c r="D124" s="131"/>
    </row>
    <row r="125" spans="1:4" ht="11.25">
      <c r="A125" s="194"/>
      <c r="B125" s="194"/>
      <c r="C125" s="131"/>
      <c r="D125" s="131"/>
    </row>
    <row r="126" spans="1:4" ht="11.25">
      <c r="A126" s="194"/>
      <c r="B126" s="194"/>
      <c r="C126" s="131"/>
      <c r="D126" s="131"/>
    </row>
    <row r="127" spans="1:4" ht="11.25">
      <c r="A127" s="194"/>
      <c r="B127" s="194"/>
      <c r="C127" s="131"/>
      <c r="D127" s="131"/>
    </row>
    <row r="128" spans="1:4" ht="11.25">
      <c r="A128" s="194"/>
      <c r="B128" s="194"/>
      <c r="C128" s="131"/>
      <c r="D128" s="131"/>
    </row>
    <row r="129" spans="1:4" ht="11.25">
      <c r="A129" s="194"/>
      <c r="B129" s="194"/>
      <c r="C129" s="131"/>
      <c r="D129" s="131"/>
    </row>
    <row r="130" spans="1:4" ht="11.25">
      <c r="A130" s="194"/>
      <c r="B130" s="194"/>
      <c r="C130" s="131"/>
      <c r="D130" s="131"/>
    </row>
    <row r="131" spans="1:4" ht="11.25">
      <c r="A131" s="194"/>
      <c r="B131" s="194"/>
      <c r="C131" s="131"/>
      <c r="D131" s="131"/>
    </row>
    <row r="132" spans="1:4" ht="11.25">
      <c r="A132" s="194"/>
      <c r="B132" s="194"/>
      <c r="C132" s="131"/>
      <c r="D132" s="131"/>
    </row>
    <row r="133" spans="1:4" ht="11.25">
      <c r="A133" s="194"/>
      <c r="B133" s="194"/>
      <c r="C133" s="131"/>
      <c r="D133" s="131"/>
    </row>
    <row r="134" spans="1:4" ht="11.25">
      <c r="A134" s="194"/>
      <c r="B134" s="194"/>
      <c r="C134" s="131"/>
      <c r="D134" s="131"/>
    </row>
    <row r="135" spans="1:4" ht="11.25">
      <c r="A135" s="194"/>
      <c r="B135" s="194"/>
      <c r="C135" s="131"/>
      <c r="D135" s="131"/>
    </row>
    <row r="136" spans="1:4" ht="11.25">
      <c r="A136" s="194"/>
      <c r="B136" s="194"/>
      <c r="C136" s="131"/>
      <c r="D136" s="131"/>
    </row>
    <row r="137" spans="1:4" ht="11.25">
      <c r="A137" s="194"/>
      <c r="B137" s="194"/>
      <c r="C137" s="131"/>
      <c r="D137" s="131"/>
    </row>
    <row r="138" spans="1:4" ht="11.25">
      <c r="A138" s="194"/>
      <c r="B138" s="194"/>
      <c r="C138" s="131"/>
      <c r="D138" s="131"/>
    </row>
    <row r="139" spans="1:4" ht="11.25">
      <c r="A139" s="194"/>
      <c r="B139" s="194"/>
      <c r="C139" s="131"/>
      <c r="D139" s="131"/>
    </row>
    <row r="140" spans="1:4" ht="11.25">
      <c r="A140" s="194"/>
      <c r="B140" s="194"/>
      <c r="C140" s="131"/>
      <c r="D140" s="131"/>
    </row>
    <row r="141" spans="1:4" ht="11.25">
      <c r="A141" s="194"/>
      <c r="B141" s="194"/>
      <c r="C141" s="131"/>
      <c r="D141" s="131"/>
    </row>
    <row r="142" spans="1:4" ht="11.25">
      <c r="A142" s="194"/>
      <c r="B142" s="194"/>
      <c r="C142" s="131"/>
      <c r="D142" s="131"/>
    </row>
    <row r="143" spans="1:4" ht="11.25">
      <c r="A143" s="194"/>
      <c r="B143" s="194"/>
      <c r="C143" s="131"/>
      <c r="D143" s="131"/>
    </row>
    <row r="144" spans="1:4" ht="11.25">
      <c r="A144" s="194"/>
      <c r="B144" s="194"/>
      <c r="C144" s="131"/>
      <c r="D144" s="131"/>
    </row>
    <row r="145" spans="1:4" ht="11.25">
      <c r="A145" s="194"/>
      <c r="B145" s="194"/>
      <c r="C145" s="131"/>
      <c r="D145" s="131"/>
    </row>
    <row r="146" spans="1:4" ht="11.25">
      <c r="A146" s="194"/>
      <c r="B146" s="194"/>
      <c r="C146" s="131"/>
      <c r="D146" s="131"/>
    </row>
    <row r="147" spans="1:4" ht="11.25">
      <c r="A147" s="194"/>
      <c r="B147" s="194"/>
      <c r="C147" s="131"/>
      <c r="D147" s="131"/>
    </row>
    <row r="148" spans="1:4" ht="11.25">
      <c r="A148" s="194"/>
      <c r="B148" s="194"/>
      <c r="C148" s="131"/>
      <c r="D148" s="131"/>
    </row>
    <row r="149" spans="1:4" ht="11.25">
      <c r="A149" s="194"/>
      <c r="B149" s="194"/>
      <c r="C149" s="131"/>
      <c r="D149" s="131"/>
    </row>
    <row r="150" spans="1:4" ht="11.25">
      <c r="A150" s="194"/>
      <c r="B150" s="194"/>
      <c r="C150" s="131"/>
      <c r="D150" s="131"/>
    </row>
    <row r="151" spans="1:4" ht="11.25">
      <c r="A151" s="194"/>
      <c r="B151" s="194"/>
      <c r="C151" s="131"/>
      <c r="D151" s="131"/>
    </row>
    <row r="152" spans="1:4" ht="11.25">
      <c r="A152" s="194"/>
      <c r="B152" s="194"/>
      <c r="C152" s="131"/>
      <c r="D152" s="131"/>
    </row>
    <row r="153" spans="1:4" ht="11.25">
      <c r="A153" s="194"/>
      <c r="B153" s="194"/>
      <c r="C153" s="131"/>
      <c r="D153" s="131"/>
    </row>
    <row r="154" spans="1:4" ht="11.25">
      <c r="A154" s="194"/>
      <c r="B154" s="194"/>
      <c r="C154" s="131"/>
      <c r="D154" s="131"/>
    </row>
    <row r="155" spans="1:4" ht="11.25">
      <c r="A155" s="194"/>
      <c r="B155" s="194"/>
      <c r="C155" s="131"/>
      <c r="D155" s="131"/>
    </row>
    <row r="156" spans="1:4" ht="11.25">
      <c r="A156" s="194"/>
      <c r="B156" s="194"/>
      <c r="C156" s="131"/>
      <c r="D156" s="131"/>
    </row>
    <row r="157" spans="1:4" ht="11.25">
      <c r="A157" s="194"/>
      <c r="B157" s="194"/>
      <c r="C157" s="131"/>
      <c r="D157" s="131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SheetLayoutView="100" zoomScalePageLayoutView="0" workbookViewId="0" topLeftCell="A1">
      <selection activeCell="E24" sqref="E24"/>
    </sheetView>
  </sheetViews>
  <sheetFormatPr defaultColWidth="11.421875" defaultRowHeight="15"/>
  <cols>
    <col min="1" max="1" width="22.28125" style="7" customWidth="1"/>
    <col min="2" max="2" width="40.57421875" style="7" customWidth="1"/>
    <col min="3" max="3" width="20.7109375" style="8" customWidth="1"/>
    <col min="4" max="4" width="19.421875" style="7" customWidth="1"/>
    <col min="5" max="5" width="27.57421875" style="7" customWidth="1"/>
    <col min="6" max="6" width="11.421875" style="7" customWidth="1"/>
    <col min="7" max="16384" width="11.421875" style="7" customWidth="1"/>
  </cols>
  <sheetData>
    <row r="1" spans="1:5" ht="11.25">
      <c r="A1" s="79" t="s">
        <v>47</v>
      </c>
      <c r="B1" s="79"/>
      <c r="C1" s="5"/>
      <c r="E1" s="6" t="s">
        <v>48</v>
      </c>
    </row>
    <row r="2" spans="1:3" ht="11.25">
      <c r="A2" s="79" t="s">
        <v>123</v>
      </c>
      <c r="B2" s="79"/>
      <c r="C2" s="5"/>
    </row>
    <row r="3" spans="1:5" ht="11.25">
      <c r="A3" s="44"/>
      <c r="B3" s="44"/>
      <c r="C3" s="80"/>
      <c r="D3" s="44"/>
      <c r="E3" s="44"/>
    </row>
    <row r="4" spans="1:5" ht="11.25">
      <c r="A4" s="44"/>
      <c r="B4" s="44"/>
      <c r="C4" s="80"/>
      <c r="D4" s="44"/>
      <c r="E4" s="44"/>
    </row>
    <row r="5" spans="1:5" ht="11.25" customHeight="1">
      <c r="A5" s="368" t="s">
        <v>194</v>
      </c>
      <c r="B5" s="370"/>
      <c r="C5" s="80"/>
      <c r="E5" s="11" t="s">
        <v>125</v>
      </c>
    </row>
    <row r="6" spans="1:5" ht="11.25">
      <c r="A6" s="83"/>
      <c r="B6" s="83"/>
      <c r="C6" s="84"/>
      <c r="D6" s="83"/>
      <c r="E6" s="110"/>
    </row>
    <row r="7" spans="1:5" ht="15" customHeight="1">
      <c r="A7" s="14" t="s">
        <v>51</v>
      </c>
      <c r="B7" s="15" t="s">
        <v>52</v>
      </c>
      <c r="C7" s="16" t="s">
        <v>53</v>
      </c>
      <c r="D7" s="24" t="s">
        <v>100</v>
      </c>
      <c r="E7" s="16" t="s">
        <v>66</v>
      </c>
    </row>
    <row r="8" spans="1:5" ht="11.25">
      <c r="A8" s="111"/>
      <c r="B8" s="111"/>
      <c r="C8" s="112"/>
      <c r="D8" s="52"/>
      <c r="E8" s="52"/>
    </row>
    <row r="9" spans="1:5" ht="11.25">
      <c r="A9" s="111"/>
      <c r="B9" s="111"/>
      <c r="C9" s="112"/>
      <c r="D9" s="52"/>
      <c r="E9" s="52"/>
    </row>
    <row r="10" spans="1:5" ht="11.25">
      <c r="A10" s="111"/>
      <c r="B10" s="111"/>
      <c r="C10" s="112"/>
      <c r="D10" s="52"/>
      <c r="E10" s="52"/>
    </row>
    <row r="11" spans="1:5" ht="11.25">
      <c r="A11" s="111"/>
      <c r="B11" s="111"/>
      <c r="C11" s="112"/>
      <c r="D11" s="52"/>
      <c r="E11" s="52"/>
    </row>
    <row r="12" spans="1:5" ht="11.25">
      <c r="A12" s="30"/>
      <c r="B12" s="30" t="s">
        <v>57</v>
      </c>
      <c r="C12" s="31">
        <f>SUM(C8:C11)</f>
        <v>0</v>
      </c>
      <c r="D12" s="85"/>
      <c r="E12" s="85"/>
    </row>
  </sheetData>
  <sheetProtection/>
  <mergeCells count="1">
    <mergeCell ref="A5:B5"/>
  </mergeCells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1"/>
  <sheetViews>
    <sheetView zoomScaleSheetLayoutView="100" zoomScalePageLayoutView="0" workbookViewId="0" topLeftCell="A1">
      <selection activeCell="G61" sqref="G61"/>
    </sheetView>
  </sheetViews>
  <sheetFormatPr defaultColWidth="11.421875" defaultRowHeight="15"/>
  <cols>
    <col min="1" max="1" width="19.8515625" style="194" customWidth="1"/>
    <col min="2" max="2" width="34.421875" style="194" customWidth="1"/>
    <col min="3" max="3" width="16.421875" style="131" customWidth="1"/>
    <col min="4" max="4" width="15.28125" style="236" customWidth="1"/>
    <col min="5" max="5" width="20.00390625" style="237" customWidth="1"/>
    <col min="6" max="6" width="11.421875" style="194" customWidth="1"/>
    <col min="7" max="16384" width="11.421875" style="7" customWidth="1"/>
  </cols>
  <sheetData>
    <row r="1" spans="1:5" s="44" customFormat="1" ht="11.25" customHeight="1">
      <c r="A1" s="79" t="s">
        <v>47</v>
      </c>
      <c r="B1" s="79"/>
      <c r="C1" s="80"/>
      <c r="D1" s="113"/>
      <c r="E1" s="6" t="s">
        <v>48</v>
      </c>
    </row>
    <row r="2" spans="1:5" s="44" customFormat="1" ht="11.25" customHeight="1">
      <c r="A2" s="79" t="s">
        <v>123</v>
      </c>
      <c r="B2" s="79"/>
      <c r="C2" s="80"/>
      <c r="D2" s="113"/>
      <c r="E2" s="114"/>
    </row>
    <row r="3" spans="3:5" s="44" customFormat="1" ht="10.5" customHeight="1">
      <c r="C3" s="80"/>
      <c r="D3" s="113"/>
      <c r="E3" s="114"/>
    </row>
    <row r="4" spans="3:5" s="44" customFormat="1" ht="10.5" customHeight="1">
      <c r="C4" s="80"/>
      <c r="D4" s="113"/>
      <c r="E4" s="114"/>
    </row>
    <row r="5" spans="1:5" s="44" customFormat="1" ht="11.25" customHeight="1">
      <c r="A5" s="9" t="s">
        <v>195</v>
      </c>
      <c r="B5" s="9"/>
      <c r="C5" s="80"/>
      <c r="D5" s="115"/>
      <c r="E5" s="116" t="s">
        <v>126</v>
      </c>
    </row>
    <row r="6" spans="1:6" ht="11.25" customHeight="1">
      <c r="A6" s="12"/>
      <c r="B6" s="12"/>
      <c r="C6" s="3"/>
      <c r="D6" s="117"/>
      <c r="E6" s="2"/>
      <c r="F6" s="7"/>
    </row>
    <row r="7" spans="1:6" ht="15" customHeight="1">
      <c r="A7" s="311" t="s">
        <v>51</v>
      </c>
      <c r="B7" s="296" t="s">
        <v>52</v>
      </c>
      <c r="C7" s="65" t="s">
        <v>53</v>
      </c>
      <c r="D7" s="118" t="s">
        <v>127</v>
      </c>
      <c r="E7" s="118" t="s">
        <v>128</v>
      </c>
      <c r="F7" s="7"/>
    </row>
    <row r="8" spans="1:5" ht="11.25">
      <c r="A8" s="265">
        <v>511101111</v>
      </c>
      <c r="B8" s="52" t="s">
        <v>478</v>
      </c>
      <c r="C8" s="277">
        <v>702214.77</v>
      </c>
      <c r="D8" s="52">
        <v>2.77</v>
      </c>
      <c r="E8" s="238"/>
    </row>
    <row r="9" spans="1:5" ht="11.25">
      <c r="A9" s="265">
        <v>511101131</v>
      </c>
      <c r="B9" s="52" t="s">
        <v>479</v>
      </c>
      <c r="C9" s="277">
        <v>1168337.01</v>
      </c>
      <c r="D9" s="52">
        <v>4.6</v>
      </c>
      <c r="E9" s="238"/>
    </row>
    <row r="10" spans="1:5" ht="11.25">
      <c r="A10" s="265">
        <v>511101132</v>
      </c>
      <c r="B10" s="52" t="s">
        <v>480</v>
      </c>
      <c r="C10" s="277">
        <v>4636692.39</v>
      </c>
      <c r="D10" s="52">
        <v>18.26</v>
      </c>
      <c r="E10" s="238"/>
    </row>
    <row r="11" spans="1:5" ht="11.25">
      <c r="A11" s="265">
        <v>511201212</v>
      </c>
      <c r="B11" s="52" t="s">
        <v>481</v>
      </c>
      <c r="C11" s="277">
        <v>2134050.47</v>
      </c>
      <c r="D11" s="52">
        <v>8.4</v>
      </c>
      <c r="E11" s="238"/>
    </row>
    <row r="12" spans="1:5" ht="11.25">
      <c r="A12" s="265">
        <v>511301311</v>
      </c>
      <c r="B12" s="52" t="s">
        <v>482</v>
      </c>
      <c r="C12" s="277">
        <v>8351.54</v>
      </c>
      <c r="D12" s="52">
        <v>0.03</v>
      </c>
      <c r="E12" s="238"/>
    </row>
    <row r="13" spans="1:5" ht="11.25">
      <c r="A13" s="265">
        <v>511301321</v>
      </c>
      <c r="B13" s="52" t="s">
        <v>483</v>
      </c>
      <c r="C13" s="277">
        <v>295660.66</v>
      </c>
      <c r="D13" s="52">
        <v>1.16</v>
      </c>
      <c r="E13" s="238"/>
    </row>
    <row r="14" spans="1:5" ht="11.25">
      <c r="A14" s="265">
        <v>511301323</v>
      </c>
      <c r="B14" s="52" t="s">
        <v>484</v>
      </c>
      <c r="C14" s="277">
        <v>48973.31</v>
      </c>
      <c r="D14" s="52">
        <v>0.19</v>
      </c>
      <c r="E14" s="238"/>
    </row>
    <row r="15" spans="1:5" ht="11.25">
      <c r="A15" s="265">
        <v>511301342</v>
      </c>
      <c r="B15" s="52" t="s">
        <v>485</v>
      </c>
      <c r="C15" s="277">
        <v>208996.89</v>
      </c>
      <c r="D15" s="52">
        <v>0.82</v>
      </c>
      <c r="E15" s="238"/>
    </row>
    <row r="16" spans="1:5" ht="11.25">
      <c r="A16" s="265">
        <v>511401413</v>
      </c>
      <c r="B16" s="52" t="s">
        <v>486</v>
      </c>
      <c r="C16" s="277">
        <v>976655.65</v>
      </c>
      <c r="D16" s="52">
        <v>3.85</v>
      </c>
      <c r="E16" s="238"/>
    </row>
    <row r="17" spans="1:5" ht="11.25">
      <c r="A17" s="265">
        <v>511401421</v>
      </c>
      <c r="B17" s="52" t="s">
        <v>487</v>
      </c>
      <c r="C17" s="277">
        <v>8792.71</v>
      </c>
      <c r="D17" s="52">
        <v>0.03</v>
      </c>
      <c r="E17" s="238"/>
    </row>
    <row r="18" spans="1:5" ht="11.25">
      <c r="A18" s="265">
        <v>511401441</v>
      </c>
      <c r="B18" s="52" t="s">
        <v>488</v>
      </c>
      <c r="C18" s="277">
        <v>168000</v>
      </c>
      <c r="D18" s="52">
        <v>0.66</v>
      </c>
      <c r="E18" s="238"/>
    </row>
    <row r="19" spans="1:5" ht="11.25">
      <c r="A19" s="265">
        <v>511501511</v>
      </c>
      <c r="B19" s="52" t="s">
        <v>489</v>
      </c>
      <c r="C19" s="277">
        <v>83145.66</v>
      </c>
      <c r="D19" s="52">
        <v>0.33</v>
      </c>
      <c r="E19" s="238"/>
    </row>
    <row r="20" spans="1:5" ht="11.25">
      <c r="A20" s="265">
        <v>511501522</v>
      </c>
      <c r="B20" s="52" t="s">
        <v>490</v>
      </c>
      <c r="C20" s="277">
        <v>671639.98</v>
      </c>
      <c r="D20" s="52">
        <v>2.64</v>
      </c>
      <c r="E20" s="238"/>
    </row>
    <row r="21" spans="1:5" ht="11.25">
      <c r="A21" s="265">
        <v>511501551</v>
      </c>
      <c r="B21" s="52" t="s">
        <v>630</v>
      </c>
      <c r="C21" s="277">
        <v>49800</v>
      </c>
      <c r="D21" s="52">
        <v>0.2</v>
      </c>
      <c r="E21" s="238"/>
    </row>
    <row r="22" spans="1:5" ht="11.25">
      <c r="A22" s="265">
        <v>511501591</v>
      </c>
      <c r="B22" s="52" t="s">
        <v>631</v>
      </c>
      <c r="C22" s="277">
        <v>1384712.07</v>
      </c>
      <c r="D22" s="52">
        <v>5.45</v>
      </c>
      <c r="E22" s="238"/>
    </row>
    <row r="23" spans="1:5" ht="11.25">
      <c r="A23" s="265">
        <v>511501592</v>
      </c>
      <c r="B23" s="52" t="s">
        <v>491</v>
      </c>
      <c r="C23" s="277">
        <v>1391079.19</v>
      </c>
      <c r="D23" s="52">
        <v>5.48</v>
      </c>
      <c r="E23" s="238"/>
    </row>
    <row r="24" spans="1:5" ht="11.25">
      <c r="A24" s="265">
        <v>512102111</v>
      </c>
      <c r="B24" s="52" t="s">
        <v>492</v>
      </c>
      <c r="C24" s="277">
        <v>175668.84</v>
      </c>
      <c r="D24" s="52">
        <v>0.69</v>
      </c>
      <c r="E24" s="238"/>
    </row>
    <row r="25" spans="1:5" ht="11.25">
      <c r="A25" s="265">
        <v>512102142</v>
      </c>
      <c r="B25" s="52" t="s">
        <v>632</v>
      </c>
      <c r="C25" s="277">
        <v>2900</v>
      </c>
      <c r="D25" s="52">
        <v>0.01</v>
      </c>
      <c r="E25" s="238"/>
    </row>
    <row r="26" spans="1:5" ht="11.25">
      <c r="A26" s="265">
        <v>512102151</v>
      </c>
      <c r="B26" s="52" t="s">
        <v>493</v>
      </c>
      <c r="C26" s="277">
        <v>168651.38</v>
      </c>
      <c r="D26" s="52">
        <v>0.66</v>
      </c>
      <c r="E26" s="238"/>
    </row>
    <row r="27" spans="1:5" ht="11.25">
      <c r="A27" s="265">
        <v>512102161</v>
      </c>
      <c r="B27" s="52" t="s">
        <v>494</v>
      </c>
      <c r="C27" s="277">
        <v>17638.41</v>
      </c>
      <c r="D27" s="52">
        <v>0.07</v>
      </c>
      <c r="E27" s="238"/>
    </row>
    <row r="28" spans="1:5" ht="11.25">
      <c r="A28" s="265">
        <v>512202212</v>
      </c>
      <c r="B28" s="52" t="s">
        <v>633</v>
      </c>
      <c r="C28" s="52">
        <v>709.92</v>
      </c>
      <c r="D28" s="52">
        <v>0</v>
      </c>
      <c r="E28" s="238"/>
    </row>
    <row r="29" spans="1:5" ht="11.25">
      <c r="A29" s="265">
        <v>512202221</v>
      </c>
      <c r="B29" s="52" t="s">
        <v>495</v>
      </c>
      <c r="C29" s="277">
        <v>33600</v>
      </c>
      <c r="D29" s="52">
        <v>0.13</v>
      </c>
      <c r="E29" s="238"/>
    </row>
    <row r="30" spans="1:5" ht="11.25">
      <c r="A30" s="265">
        <v>512402461</v>
      </c>
      <c r="B30" s="52" t="s">
        <v>496</v>
      </c>
      <c r="C30" s="277">
        <v>72593.22</v>
      </c>
      <c r="D30" s="52">
        <v>0.29</v>
      </c>
      <c r="E30" s="238"/>
    </row>
    <row r="31" spans="1:5" ht="11.25">
      <c r="A31" s="265">
        <v>512402481</v>
      </c>
      <c r="B31" s="52" t="s">
        <v>497</v>
      </c>
      <c r="C31" s="277">
        <v>349192.48</v>
      </c>
      <c r="D31" s="52">
        <v>1.38</v>
      </c>
      <c r="E31" s="238"/>
    </row>
    <row r="32" spans="1:5" ht="11.25">
      <c r="A32" s="265">
        <v>512402491</v>
      </c>
      <c r="B32" s="52" t="s">
        <v>634</v>
      </c>
      <c r="C32" s="277">
        <v>29794.04</v>
      </c>
      <c r="D32" s="52">
        <v>0.12</v>
      </c>
      <c r="E32" s="238"/>
    </row>
    <row r="33" spans="1:5" ht="11.25">
      <c r="A33" s="265">
        <v>512502522</v>
      </c>
      <c r="B33" s="52" t="s">
        <v>635</v>
      </c>
      <c r="C33" s="277">
        <v>17613.8</v>
      </c>
      <c r="D33" s="52">
        <v>0.07</v>
      </c>
      <c r="E33" s="238"/>
    </row>
    <row r="34" spans="1:5" ht="11.25">
      <c r="A34" s="265">
        <v>512502531</v>
      </c>
      <c r="B34" s="52" t="s">
        <v>636</v>
      </c>
      <c r="C34" s="277">
        <v>1579.92</v>
      </c>
      <c r="D34" s="52">
        <v>0.01</v>
      </c>
      <c r="E34" s="238"/>
    </row>
    <row r="35" spans="1:5" ht="11.25">
      <c r="A35" s="265">
        <v>512602611</v>
      </c>
      <c r="B35" s="52" t="s">
        <v>498</v>
      </c>
      <c r="C35" s="277">
        <v>517117.64</v>
      </c>
      <c r="D35" s="52">
        <v>2.04</v>
      </c>
      <c r="E35" s="238"/>
    </row>
    <row r="36" spans="1:5" ht="11.25">
      <c r="A36" s="265">
        <v>512602612</v>
      </c>
      <c r="B36" s="52" t="s">
        <v>499</v>
      </c>
      <c r="C36" s="277">
        <v>800465.91</v>
      </c>
      <c r="D36" s="52">
        <v>3.15</v>
      </c>
      <c r="E36" s="238"/>
    </row>
    <row r="37" spans="1:5" ht="11.25">
      <c r="A37" s="265">
        <v>512702711</v>
      </c>
      <c r="B37" s="52" t="s">
        <v>637</v>
      </c>
      <c r="C37" s="277">
        <v>3480</v>
      </c>
      <c r="D37" s="52">
        <v>0.01</v>
      </c>
      <c r="E37" s="238"/>
    </row>
    <row r="38" spans="1:5" ht="11.25">
      <c r="A38" s="265">
        <v>512702721</v>
      </c>
      <c r="B38" s="52" t="s">
        <v>638</v>
      </c>
      <c r="C38" s="277">
        <v>1026</v>
      </c>
      <c r="D38" s="52">
        <v>0</v>
      </c>
      <c r="E38" s="238"/>
    </row>
    <row r="39" spans="1:5" ht="11.25">
      <c r="A39" s="265">
        <v>512702751</v>
      </c>
      <c r="B39" s="52" t="s">
        <v>500</v>
      </c>
      <c r="C39" s="277">
        <v>1828.79</v>
      </c>
      <c r="D39" s="52">
        <v>0.01</v>
      </c>
      <c r="E39" s="238"/>
    </row>
    <row r="40" spans="1:5" ht="11.25">
      <c r="A40" s="265">
        <v>512902911</v>
      </c>
      <c r="B40" s="52" t="s">
        <v>501</v>
      </c>
      <c r="C40" s="277">
        <v>6019.38</v>
      </c>
      <c r="D40" s="52">
        <v>0.02</v>
      </c>
      <c r="E40" s="238"/>
    </row>
    <row r="41" spans="1:5" ht="11.25">
      <c r="A41" s="265">
        <v>512902941</v>
      </c>
      <c r="B41" s="52" t="s">
        <v>639</v>
      </c>
      <c r="C41" s="277">
        <v>34655</v>
      </c>
      <c r="D41" s="52">
        <v>0.14</v>
      </c>
      <c r="E41" s="238"/>
    </row>
    <row r="42" spans="1:5" ht="11.25">
      <c r="A42" s="265">
        <v>513103111</v>
      </c>
      <c r="B42" s="52" t="s">
        <v>502</v>
      </c>
      <c r="C42" s="277">
        <v>68430</v>
      </c>
      <c r="D42" s="52">
        <v>0.27</v>
      </c>
      <c r="E42" s="238"/>
    </row>
    <row r="43" spans="1:5" ht="11.25">
      <c r="A43" s="265">
        <v>513103112</v>
      </c>
      <c r="B43" s="52" t="s">
        <v>503</v>
      </c>
      <c r="C43" s="277">
        <v>3142345.45</v>
      </c>
      <c r="D43" s="52">
        <v>12.37</v>
      </c>
      <c r="E43" s="238"/>
    </row>
    <row r="44" spans="1:5" ht="11.25">
      <c r="A44" s="265">
        <v>513103141</v>
      </c>
      <c r="B44" s="52" t="s">
        <v>504</v>
      </c>
      <c r="C44" s="277">
        <v>105901.03</v>
      </c>
      <c r="D44" s="52">
        <v>0.42</v>
      </c>
      <c r="E44" s="238"/>
    </row>
    <row r="45" spans="1:5" ht="11.25">
      <c r="A45" s="265">
        <v>513103151</v>
      </c>
      <c r="B45" s="52" t="s">
        <v>505</v>
      </c>
      <c r="C45" s="277">
        <v>68385.63</v>
      </c>
      <c r="D45" s="52">
        <v>0.27</v>
      </c>
      <c r="E45" s="238"/>
    </row>
    <row r="46" spans="1:5" ht="11.25">
      <c r="A46" s="265">
        <v>513103181</v>
      </c>
      <c r="B46" s="52" t="s">
        <v>506</v>
      </c>
      <c r="C46" s="52">
        <v>197.41</v>
      </c>
      <c r="D46" s="52">
        <v>0</v>
      </c>
      <c r="E46" s="238"/>
    </row>
    <row r="47" spans="1:5" ht="11.25">
      <c r="A47" s="265">
        <v>513303311</v>
      </c>
      <c r="B47" s="52" t="s">
        <v>640</v>
      </c>
      <c r="C47" s="277">
        <v>12152.37</v>
      </c>
      <c r="D47" s="52">
        <v>0.05</v>
      </c>
      <c r="E47" s="238"/>
    </row>
    <row r="48" spans="1:5" ht="11.25">
      <c r="A48" s="265">
        <v>513303312</v>
      </c>
      <c r="B48" s="52" t="s">
        <v>507</v>
      </c>
      <c r="C48" s="277">
        <v>10846</v>
      </c>
      <c r="D48" s="52">
        <v>0.04</v>
      </c>
      <c r="E48" s="238"/>
    </row>
    <row r="49" spans="1:5" ht="11.25">
      <c r="A49" s="265">
        <v>513303321</v>
      </c>
      <c r="B49" s="52" t="s">
        <v>641</v>
      </c>
      <c r="C49" s="277">
        <v>440836.81</v>
      </c>
      <c r="D49" s="52">
        <v>1.74</v>
      </c>
      <c r="E49" s="238"/>
    </row>
    <row r="50" spans="1:5" ht="11.25">
      <c r="A50" s="265">
        <v>513303341</v>
      </c>
      <c r="B50" s="52" t="s">
        <v>642</v>
      </c>
      <c r="C50" s="277">
        <v>41808</v>
      </c>
      <c r="D50" s="52">
        <v>0.16</v>
      </c>
      <c r="E50" s="238"/>
    </row>
    <row r="51" spans="1:5" ht="11.25">
      <c r="A51" s="265">
        <v>513403411</v>
      </c>
      <c r="B51" s="52" t="s">
        <v>508</v>
      </c>
      <c r="C51" s="277">
        <v>4076.44</v>
      </c>
      <c r="D51" s="52">
        <v>0.02</v>
      </c>
      <c r="E51" s="238"/>
    </row>
    <row r="52" spans="1:5" ht="11.25">
      <c r="A52" s="265">
        <v>513403451</v>
      </c>
      <c r="B52" s="52" t="s">
        <v>509</v>
      </c>
      <c r="C52" s="277">
        <v>9052.35</v>
      </c>
      <c r="D52" s="52">
        <v>0.04</v>
      </c>
      <c r="E52" s="238"/>
    </row>
    <row r="53" spans="1:5" ht="11.25">
      <c r="A53" s="265">
        <v>513503511</v>
      </c>
      <c r="B53" s="52" t="s">
        <v>643</v>
      </c>
      <c r="C53" s="277">
        <v>8164.12</v>
      </c>
      <c r="D53" s="52">
        <v>0.03</v>
      </c>
      <c r="E53" s="238"/>
    </row>
    <row r="54" spans="1:5" ht="11.25">
      <c r="A54" s="265">
        <v>513503521</v>
      </c>
      <c r="B54" s="52" t="s">
        <v>510</v>
      </c>
      <c r="C54" s="277">
        <v>8270.8</v>
      </c>
      <c r="D54" s="52">
        <v>0.03</v>
      </c>
      <c r="E54" s="238"/>
    </row>
    <row r="55" spans="1:5" ht="11.25">
      <c r="A55" s="265">
        <v>513503551</v>
      </c>
      <c r="B55" s="52" t="s">
        <v>511</v>
      </c>
      <c r="C55" s="277">
        <v>594121.7</v>
      </c>
      <c r="D55" s="52">
        <v>2.34</v>
      </c>
      <c r="E55" s="238"/>
    </row>
    <row r="56" spans="1:5" ht="11.25">
      <c r="A56" s="265">
        <v>513503571</v>
      </c>
      <c r="B56" s="52" t="s">
        <v>512</v>
      </c>
      <c r="C56" s="277">
        <v>72548.42</v>
      </c>
      <c r="D56" s="52">
        <v>0.29</v>
      </c>
      <c r="E56" s="238"/>
    </row>
    <row r="57" spans="1:5" ht="11.25">
      <c r="A57" s="265">
        <v>513503591</v>
      </c>
      <c r="B57" s="52" t="s">
        <v>513</v>
      </c>
      <c r="C57" s="277">
        <v>10900</v>
      </c>
      <c r="D57" s="52">
        <v>0.04</v>
      </c>
      <c r="E57" s="238"/>
    </row>
    <row r="58" spans="1:5" ht="11.25">
      <c r="A58" s="265">
        <v>513603611</v>
      </c>
      <c r="B58" s="52" t="s">
        <v>514</v>
      </c>
      <c r="C58" s="277">
        <v>625731.93</v>
      </c>
      <c r="D58" s="52">
        <v>2.46</v>
      </c>
      <c r="E58" s="238"/>
    </row>
    <row r="59" spans="1:5" ht="11.25">
      <c r="A59" s="265">
        <v>513603613</v>
      </c>
      <c r="B59" s="52" t="s">
        <v>515</v>
      </c>
      <c r="C59" s="277">
        <v>75557.47</v>
      </c>
      <c r="D59" s="52">
        <v>0.3</v>
      </c>
      <c r="E59" s="238"/>
    </row>
    <row r="60" spans="1:5" ht="11.25">
      <c r="A60" s="265">
        <v>513703751</v>
      </c>
      <c r="B60" s="52" t="s">
        <v>516</v>
      </c>
      <c r="C60" s="277">
        <v>37126.12</v>
      </c>
      <c r="D60" s="52">
        <v>0.15</v>
      </c>
      <c r="E60" s="238"/>
    </row>
    <row r="61" spans="1:5" ht="11.25">
      <c r="A61" s="265">
        <v>513703761</v>
      </c>
      <c r="B61" s="52" t="s">
        <v>644</v>
      </c>
      <c r="C61" s="277">
        <v>24398.98</v>
      </c>
      <c r="D61" s="52">
        <v>0.1</v>
      </c>
      <c r="E61" s="238"/>
    </row>
    <row r="62" spans="1:5" ht="11.25">
      <c r="A62" s="265">
        <v>513803821</v>
      </c>
      <c r="B62" s="52" t="s">
        <v>517</v>
      </c>
      <c r="C62" s="277">
        <v>247039.64</v>
      </c>
      <c r="D62" s="52">
        <v>0.97</v>
      </c>
      <c r="E62" s="238"/>
    </row>
    <row r="63" spans="1:5" ht="11.25">
      <c r="A63" s="265">
        <v>513903921</v>
      </c>
      <c r="B63" s="52" t="s">
        <v>518</v>
      </c>
      <c r="C63" s="277">
        <v>6199</v>
      </c>
      <c r="D63" s="52">
        <v>0.02</v>
      </c>
      <c r="E63" s="238"/>
    </row>
    <row r="64" spans="1:5" ht="11.25">
      <c r="A64" s="265">
        <v>513903981</v>
      </c>
      <c r="B64" s="52" t="s">
        <v>519</v>
      </c>
      <c r="C64" s="277">
        <v>61580</v>
      </c>
      <c r="D64" s="52">
        <v>0.24</v>
      </c>
      <c r="E64" s="238"/>
    </row>
    <row r="65" spans="1:5" ht="11.25">
      <c r="A65" s="265">
        <v>522104231</v>
      </c>
      <c r="B65" s="52" t="s">
        <v>520</v>
      </c>
      <c r="C65" s="277">
        <v>2367550.2</v>
      </c>
      <c r="D65" s="52">
        <v>9.32</v>
      </c>
      <c r="E65" s="238"/>
    </row>
    <row r="66" spans="1:5" ht="11.25">
      <c r="A66" s="265">
        <v>522104232</v>
      </c>
      <c r="B66" s="52" t="s">
        <v>521</v>
      </c>
      <c r="C66" s="277">
        <v>378747.12</v>
      </c>
      <c r="D66" s="52">
        <v>1.49</v>
      </c>
      <c r="E66" s="238"/>
    </row>
    <row r="67" spans="1:5" ht="11.25">
      <c r="A67" s="265">
        <v>524104411</v>
      </c>
      <c r="B67" s="52" t="s">
        <v>522</v>
      </c>
      <c r="C67" s="277">
        <v>559058.77</v>
      </c>
      <c r="D67" s="52">
        <v>2.2</v>
      </c>
      <c r="E67" s="238"/>
    </row>
    <row r="68" spans="1:5" ht="11.25">
      <c r="A68" s="265">
        <v>525204521</v>
      </c>
      <c r="B68" s="52" t="s">
        <v>523</v>
      </c>
      <c r="C68" s="277">
        <v>77312.12</v>
      </c>
      <c r="D68" s="52">
        <v>0.3</v>
      </c>
      <c r="E68" s="238"/>
    </row>
    <row r="69" spans="1:5" ht="11.25">
      <c r="A69" s="265">
        <v>533208531</v>
      </c>
      <c r="B69" s="52" t="s">
        <v>524</v>
      </c>
      <c r="C69" s="277">
        <v>7000</v>
      </c>
      <c r="D69" s="52">
        <v>0.03</v>
      </c>
      <c r="E69" s="238"/>
    </row>
    <row r="70" spans="1:5" ht="11.25">
      <c r="A70" s="265">
        <v>541109211</v>
      </c>
      <c r="B70" s="52" t="s">
        <v>629</v>
      </c>
      <c r="C70" s="277">
        <v>156660.21</v>
      </c>
      <c r="D70" s="52">
        <v>0.62</v>
      </c>
      <c r="E70" s="238"/>
    </row>
    <row r="71" spans="1:5" ht="11.25">
      <c r="A71" s="333"/>
      <c r="B71" s="333" t="s">
        <v>57</v>
      </c>
      <c r="C71" s="334">
        <f>SUM(C8:C70)</f>
        <v>25393635.120000012</v>
      </c>
      <c r="D71" s="335">
        <v>1</v>
      </c>
      <c r="E71" s="220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zoomScalePageLayoutView="0" workbookViewId="0" topLeftCell="A1">
      <selection activeCell="E20" sqref="E20"/>
    </sheetView>
  </sheetViews>
  <sheetFormatPr defaultColWidth="11.421875" defaultRowHeight="15"/>
  <cols>
    <col min="1" max="1" width="22.421875" style="7" customWidth="1"/>
    <col min="2" max="2" width="32.00390625" style="7" customWidth="1"/>
    <col min="3" max="4" width="20.57421875" style="8" bestFit="1" customWidth="1"/>
    <col min="5" max="5" width="18.140625" style="8" customWidth="1"/>
    <col min="6" max="6" width="11.28125" style="7" customWidth="1"/>
    <col min="7" max="7" width="24.421875" style="7" customWidth="1"/>
    <col min="8" max="16384" width="11.421875" style="7" customWidth="1"/>
  </cols>
  <sheetData>
    <row r="1" spans="1:7" s="44" customFormat="1" ht="11.25" customHeight="1">
      <c r="A1" s="79" t="s">
        <v>47</v>
      </c>
      <c r="B1" s="79"/>
      <c r="C1" s="45"/>
      <c r="D1" s="45"/>
      <c r="E1" s="45"/>
      <c r="F1" s="119"/>
      <c r="G1" s="6" t="s">
        <v>48</v>
      </c>
    </row>
    <row r="2" spans="1:5" s="44" customFormat="1" ht="11.25" customHeight="1">
      <c r="A2" s="79" t="s">
        <v>80</v>
      </c>
      <c r="B2" s="79"/>
      <c r="C2" s="45"/>
      <c r="D2" s="45"/>
      <c r="E2" s="45"/>
    </row>
    <row r="3" spans="3:5" s="44" customFormat="1" ht="11.25">
      <c r="C3" s="45"/>
      <c r="D3" s="45"/>
      <c r="E3" s="45"/>
    </row>
    <row r="4" spans="3:5" s="44" customFormat="1" ht="11.25">
      <c r="C4" s="45"/>
      <c r="D4" s="45"/>
      <c r="E4" s="45"/>
    </row>
    <row r="5" spans="1:7" s="44" customFormat="1" ht="11.25" customHeight="1">
      <c r="A5" s="9" t="s">
        <v>196</v>
      </c>
      <c r="B5" s="9"/>
      <c r="C5" s="45"/>
      <c r="D5" s="45"/>
      <c r="E5" s="45"/>
      <c r="G5" s="11" t="s">
        <v>129</v>
      </c>
    </row>
    <row r="6" spans="1:5" s="92" customFormat="1" ht="11.25">
      <c r="A6" s="48"/>
      <c r="B6" s="48"/>
      <c r="C6" s="86"/>
      <c r="D6" s="91"/>
      <c r="E6" s="91"/>
    </row>
    <row r="7" spans="1:7" ht="15" customHeight="1">
      <c r="A7" s="14" t="s">
        <v>51</v>
      </c>
      <c r="B7" s="15" t="s">
        <v>52</v>
      </c>
      <c r="C7" s="64" t="s">
        <v>83</v>
      </c>
      <c r="D7" s="64" t="s">
        <v>84</v>
      </c>
      <c r="E7" s="120" t="s">
        <v>130</v>
      </c>
      <c r="F7" s="58" t="s">
        <v>54</v>
      </c>
      <c r="G7" s="58" t="s">
        <v>100</v>
      </c>
    </row>
    <row r="8" spans="1:7" ht="12.75">
      <c r="A8" s="336" t="s">
        <v>525</v>
      </c>
      <c r="B8" s="336" t="s">
        <v>526</v>
      </c>
      <c r="C8" s="337">
        <v>152306509.4</v>
      </c>
      <c r="D8" s="337">
        <v>152306509.4</v>
      </c>
      <c r="E8" s="338">
        <f>D8-C8</f>
        <v>0</v>
      </c>
      <c r="F8" s="322"/>
      <c r="G8" s="323"/>
    </row>
    <row r="9" spans="1:7" ht="12.75">
      <c r="A9" s="336" t="s">
        <v>527</v>
      </c>
      <c r="B9" s="336" t="s">
        <v>528</v>
      </c>
      <c r="C9" s="337">
        <v>1913634.6</v>
      </c>
      <c r="D9" s="337">
        <v>1913634.6</v>
      </c>
      <c r="E9" s="338">
        <v>0</v>
      </c>
      <c r="F9" s="324"/>
      <c r="G9" s="323"/>
    </row>
    <row r="10" spans="1:7" ht="12">
      <c r="A10" s="339"/>
      <c r="B10" s="339" t="s">
        <v>57</v>
      </c>
      <c r="C10" s="340">
        <f>SUM(C8:C9)</f>
        <v>154220144</v>
      </c>
      <c r="D10" s="340">
        <f>SUM(D8:D9)</f>
        <v>154220144</v>
      </c>
      <c r="E10" s="341">
        <f>SUM(E8:E9)</f>
        <v>0</v>
      </c>
      <c r="F10" s="240"/>
      <c r="G10" s="240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90" workbookViewId="0" topLeftCell="A1">
      <selection activeCell="G16" sqref="G16"/>
    </sheetView>
  </sheetViews>
  <sheetFormatPr defaultColWidth="11.421875" defaultRowHeight="15"/>
  <cols>
    <col min="1" max="1" width="27.28125" style="18" customWidth="1"/>
    <col min="2" max="2" width="43.7109375" style="18" customWidth="1"/>
    <col min="3" max="3" width="17.7109375" style="20" customWidth="1"/>
    <col min="4" max="4" width="18.28125" style="204" bestFit="1" customWidth="1"/>
    <col min="5" max="5" width="18.28125" style="204" customWidth="1"/>
    <col min="6" max="6" width="14.7109375" style="18" customWidth="1"/>
    <col min="7" max="16384" width="11.421875" style="18" customWidth="1"/>
  </cols>
  <sheetData>
    <row r="1" spans="1:6" s="7" customFormat="1" ht="11.25">
      <c r="A1" s="2" t="s">
        <v>47</v>
      </c>
      <c r="B1" s="2"/>
      <c r="C1" s="3"/>
      <c r="D1" s="4"/>
      <c r="E1" s="5"/>
      <c r="F1" s="6" t="s">
        <v>48</v>
      </c>
    </row>
    <row r="2" spans="1:5" s="7" customFormat="1" ht="11.25">
      <c r="A2" s="2" t="s">
        <v>49</v>
      </c>
      <c r="B2" s="2"/>
      <c r="C2" s="3"/>
      <c r="D2" s="4"/>
      <c r="E2" s="5"/>
    </row>
    <row r="3" spans="3:5" s="7" customFormat="1" ht="11.25">
      <c r="C3" s="8"/>
      <c r="D3" s="4"/>
      <c r="E3" s="5"/>
    </row>
    <row r="4" spans="3:5" s="7" customFormat="1" ht="11.25">
      <c r="C4" s="8"/>
      <c r="D4" s="4"/>
      <c r="E4" s="5"/>
    </row>
    <row r="5" spans="1:6" s="7" customFormat="1" ht="11.25" customHeight="1">
      <c r="A5" s="9" t="s">
        <v>198</v>
      </c>
      <c r="B5" s="10"/>
      <c r="C5" s="8"/>
      <c r="D5" s="3"/>
      <c r="E5" s="3"/>
      <c r="F5" s="11" t="s">
        <v>50</v>
      </c>
    </row>
    <row r="6" spans="1:6" s="7" customFormat="1" ht="11.25">
      <c r="A6" s="12"/>
      <c r="B6" s="12"/>
      <c r="C6" s="13"/>
      <c r="D6" s="2"/>
      <c r="E6" s="3"/>
      <c r="F6" s="2"/>
    </row>
    <row r="7" spans="1:5" ht="15" customHeight="1">
      <c r="A7" s="14" t="s">
        <v>51</v>
      </c>
      <c r="B7" s="15" t="s">
        <v>52</v>
      </c>
      <c r="C7" s="16" t="s">
        <v>53</v>
      </c>
      <c r="D7" s="17" t="s">
        <v>54</v>
      </c>
      <c r="E7" s="16" t="s">
        <v>55</v>
      </c>
    </row>
    <row r="8" spans="1:5" ht="11.25">
      <c r="A8" s="195"/>
      <c r="B8" s="195"/>
      <c r="C8" s="158"/>
      <c r="D8" s="164"/>
      <c r="E8" s="158"/>
    </row>
    <row r="9" spans="1:5" ht="11.25">
      <c r="A9" s="196"/>
      <c r="B9" s="196" t="s">
        <v>56</v>
      </c>
      <c r="C9" s="169"/>
      <c r="D9" s="164"/>
      <c r="E9" s="169"/>
    </row>
    <row r="10" spans="1:5" ht="11.25">
      <c r="A10" s="197"/>
      <c r="B10" s="197" t="s">
        <v>57</v>
      </c>
      <c r="C10" s="19">
        <f>+C9</f>
        <v>0</v>
      </c>
      <c r="D10" s="163"/>
      <c r="E10" s="19"/>
    </row>
    <row r="11" spans="1:5" ht="11.25">
      <c r="A11" s="198"/>
      <c r="B11" s="198"/>
      <c r="C11" s="199"/>
      <c r="D11" s="198"/>
      <c r="E11" s="199"/>
    </row>
    <row r="12" spans="1:5" ht="11.25">
      <c r="A12" s="198"/>
      <c r="B12" s="198"/>
      <c r="C12" s="199"/>
      <c r="D12" s="198"/>
      <c r="E12" s="199"/>
    </row>
    <row r="13" spans="1:6" ht="11.25" customHeight="1">
      <c r="A13" s="9" t="s">
        <v>205</v>
      </c>
      <c r="B13" s="10"/>
      <c r="C13" s="21"/>
      <c r="D13" s="22"/>
      <c r="E13" s="23"/>
      <c r="F13" s="11" t="s">
        <v>50</v>
      </c>
    </row>
    <row r="14" spans="1:6" ht="11.25">
      <c r="A14" s="7"/>
      <c r="B14" s="7"/>
      <c r="C14" s="8"/>
      <c r="D14" s="4"/>
      <c r="E14" s="5"/>
      <c r="F14" s="7"/>
    </row>
    <row r="15" spans="1:5" ht="15" customHeight="1">
      <c r="A15" s="14" t="s">
        <v>51</v>
      </c>
      <c r="B15" s="15" t="s">
        <v>52</v>
      </c>
      <c r="C15" s="16" t="s">
        <v>53</v>
      </c>
      <c r="D15" s="17" t="s">
        <v>54</v>
      </c>
      <c r="E15" s="25"/>
    </row>
    <row r="16" spans="1:5" ht="11.25" customHeight="1">
      <c r="A16" s="181"/>
      <c r="B16" s="200"/>
      <c r="C16" s="166"/>
      <c r="D16" s="158"/>
      <c r="E16" s="26"/>
    </row>
    <row r="17" spans="1:5" ht="11.25" customHeight="1">
      <c r="A17" s="181"/>
      <c r="B17" s="200"/>
      <c r="C17" s="166"/>
      <c r="D17" s="158"/>
      <c r="E17" s="26"/>
    </row>
    <row r="18" spans="1:5" ht="11.25">
      <c r="A18" s="201"/>
      <c r="B18" s="201" t="s">
        <v>57</v>
      </c>
      <c r="C18" s="27">
        <f>SUM(C16:C17)</f>
        <v>0</v>
      </c>
      <c r="D18" s="165"/>
      <c r="E18" s="28"/>
    </row>
    <row r="19" spans="1:6" ht="11.25">
      <c r="A19" s="194"/>
      <c r="B19" s="194"/>
      <c r="C19" s="202"/>
      <c r="D19" s="194"/>
      <c r="E19" s="202"/>
      <c r="F19" s="7"/>
    </row>
    <row r="20" spans="1:6" ht="11.25">
      <c r="A20" s="194"/>
      <c r="B20" s="194"/>
      <c r="C20" s="202"/>
      <c r="D20" s="194"/>
      <c r="E20" s="202"/>
      <c r="F20" s="7"/>
    </row>
    <row r="21" spans="1:6" ht="11.25" customHeight="1">
      <c r="A21" s="9" t="s">
        <v>206</v>
      </c>
      <c r="B21" s="10"/>
      <c r="C21" s="21"/>
      <c r="D21" s="7"/>
      <c r="E21" s="8"/>
      <c r="F21" s="11" t="s">
        <v>50</v>
      </c>
    </row>
    <row r="22" spans="1:6" ht="11.25">
      <c r="A22" s="7"/>
      <c r="B22" s="7"/>
      <c r="C22" s="8"/>
      <c r="D22" s="7"/>
      <c r="E22" s="8"/>
      <c r="F22" s="7"/>
    </row>
    <row r="23" spans="1:6" ht="15" customHeight="1">
      <c r="A23" s="14" t="s">
        <v>51</v>
      </c>
      <c r="B23" s="15" t="s">
        <v>52</v>
      </c>
      <c r="C23" s="16" t="s">
        <v>53</v>
      </c>
      <c r="D23" s="17" t="s">
        <v>54</v>
      </c>
      <c r="E23" s="16" t="s">
        <v>55</v>
      </c>
      <c r="F23" s="29"/>
    </row>
    <row r="24" spans="1:6" ht="11.25">
      <c r="A24" s="181"/>
      <c r="B24" s="200"/>
      <c r="C24" s="166"/>
      <c r="D24" s="166"/>
      <c r="E24" s="158"/>
      <c r="F24" s="26"/>
    </row>
    <row r="25" spans="1:6" ht="11.25">
      <c r="A25" s="181"/>
      <c r="B25" s="200"/>
      <c r="C25" s="166"/>
      <c r="D25" s="166"/>
      <c r="E25" s="158"/>
      <c r="F25" s="26"/>
    </row>
    <row r="26" spans="1:6" ht="11.25">
      <c r="A26" s="201"/>
      <c r="B26" s="201" t="s">
        <v>57</v>
      </c>
      <c r="C26" s="27">
        <f>SUM(C24:C25)</f>
        <v>0</v>
      </c>
      <c r="D26" s="167"/>
      <c r="E26" s="19"/>
      <c r="F26" s="28"/>
    </row>
    <row r="27" spans="1:6" ht="11.25">
      <c r="A27" s="194"/>
      <c r="B27" s="194"/>
      <c r="C27" s="202"/>
      <c r="D27" s="194"/>
      <c r="E27" s="202"/>
      <c r="F27" s="7"/>
    </row>
    <row r="28" spans="1:6" ht="11.25">
      <c r="A28" s="194"/>
      <c r="B28" s="194"/>
      <c r="C28" s="202"/>
      <c r="D28" s="194"/>
      <c r="E28" s="202"/>
      <c r="F28" s="7"/>
    </row>
    <row r="29" spans="1:6" ht="11.25" customHeight="1">
      <c r="A29" s="9" t="s">
        <v>207</v>
      </c>
      <c r="B29" s="10"/>
      <c r="C29" s="21"/>
      <c r="D29" s="7"/>
      <c r="E29" s="8"/>
      <c r="F29" s="11" t="s">
        <v>50</v>
      </c>
    </row>
    <row r="30" spans="1:6" ht="11.25">
      <c r="A30" s="7"/>
      <c r="B30" s="7"/>
      <c r="C30" s="8"/>
      <c r="D30" s="7"/>
      <c r="E30" s="8"/>
      <c r="F30" s="7"/>
    </row>
    <row r="31" spans="1:6" ht="15" customHeight="1">
      <c r="A31" s="14" t="s">
        <v>51</v>
      </c>
      <c r="B31" s="15" t="s">
        <v>52</v>
      </c>
      <c r="C31" s="16" t="s">
        <v>53</v>
      </c>
      <c r="D31" s="17" t="s">
        <v>54</v>
      </c>
      <c r="E31" s="16" t="s">
        <v>55</v>
      </c>
      <c r="F31" s="29"/>
    </row>
    <row r="32" spans="1:6" ht="11.25">
      <c r="A32" s="195"/>
      <c r="B32" s="195"/>
      <c r="C32" s="158"/>
      <c r="D32" s="158"/>
      <c r="E32" s="158"/>
      <c r="F32" s="26"/>
    </row>
    <row r="33" spans="1:6" ht="11.25">
      <c r="A33" s="195"/>
      <c r="B33" s="195"/>
      <c r="C33" s="158"/>
      <c r="D33" s="158"/>
      <c r="E33" s="158"/>
      <c r="F33" s="26"/>
    </row>
    <row r="34" spans="1:6" ht="11.25">
      <c r="A34" s="203"/>
      <c r="B34" s="203" t="s">
        <v>57</v>
      </c>
      <c r="C34" s="31">
        <f>SUM(C32:C33)</f>
        <v>0</v>
      </c>
      <c r="D34" s="168"/>
      <c r="E34" s="32"/>
      <c r="F34" s="28"/>
    </row>
  </sheetData>
  <sheetProtection/>
  <dataValidations count="6">
    <dataValidation allowBlank="1" showInputMessage="1" showErrorMessage="1" prompt="En los casos en que la inversión se localice en dos o mas tipos de instrumentos, se detallará cada una de ellas y el importe invertido." sqref="E7 E23 E31"/>
    <dataValidation allowBlank="1" showInputMessage="1" showErrorMessage="1" prompt="Especificar el tipo de instrumento de inversión: Bondes, Petrobonos, Cetes, Mesa de dinero, etc." sqref="D7 D15 D23 D31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31"/>
    <dataValidation allowBlank="1" showInputMessage="1" showErrorMessage="1" prompt="Corresponde al nombre o descripción de la cuenta de acuerdo al Plan de Cuentas emitido por el CONAC." sqref="B7 B15 B23 B31"/>
    <dataValidation allowBlank="1" showInputMessage="1" showErrorMessage="1" prompt="Corresponde al número de la cuenta de acuerdo al Plan de Cuentas emitido por el CONAC (DOF 22/11/2010)." sqref="A7 A15 A23 A31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15 C23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zoomScaleSheetLayoutView="100" zoomScalePageLayoutView="0" workbookViewId="0" topLeftCell="A1">
      <selection activeCell="B13" sqref="B13"/>
    </sheetView>
  </sheetViews>
  <sheetFormatPr defaultColWidth="11.421875" defaultRowHeight="15"/>
  <cols>
    <col min="1" max="1" width="22.421875" style="7" customWidth="1"/>
    <col min="2" max="2" width="39.8515625" style="7" customWidth="1"/>
    <col min="3" max="4" width="18.28125" style="8" bestFit="1" customWidth="1"/>
    <col min="5" max="5" width="20.57421875" style="8" customWidth="1"/>
    <col min="6" max="6" width="25.140625" style="7" customWidth="1"/>
    <col min="7" max="7" width="7.140625" style="7" customWidth="1"/>
    <col min="8" max="16384" width="11.421875" style="7" customWidth="1"/>
  </cols>
  <sheetData>
    <row r="1" spans="1:6" s="44" customFormat="1" ht="11.25">
      <c r="A1" s="79" t="s">
        <v>47</v>
      </c>
      <c r="B1" s="79"/>
      <c r="C1" s="45"/>
      <c r="D1" s="45"/>
      <c r="E1" s="45"/>
      <c r="F1" s="6" t="s">
        <v>48</v>
      </c>
    </row>
    <row r="2" spans="1:5" s="44" customFormat="1" ht="11.25">
      <c r="A2" s="79" t="s">
        <v>80</v>
      </c>
      <c r="B2" s="79"/>
      <c r="C2" s="45"/>
      <c r="D2" s="45"/>
      <c r="E2" s="45"/>
    </row>
    <row r="3" spans="3:5" s="44" customFormat="1" ht="11.25">
      <c r="C3" s="45"/>
      <c r="D3" s="45"/>
      <c r="E3" s="45"/>
    </row>
    <row r="4" spans="3:5" s="44" customFormat="1" ht="11.25">
      <c r="C4" s="45"/>
      <c r="D4" s="45"/>
      <c r="E4" s="45"/>
    </row>
    <row r="5" spans="1:6" s="44" customFormat="1" ht="11.25" customHeight="1">
      <c r="A5" s="9" t="s">
        <v>197</v>
      </c>
      <c r="B5" s="9"/>
      <c r="C5" s="45"/>
      <c r="D5" s="45"/>
      <c r="E5" s="45"/>
      <c r="F5" s="11" t="s">
        <v>131</v>
      </c>
    </row>
    <row r="6" spans="1:5" s="92" customFormat="1" ht="11.25">
      <c r="A6" s="48"/>
      <c r="B6" s="48"/>
      <c r="C6" s="86"/>
      <c r="D6" s="91"/>
      <c r="E6" s="91"/>
    </row>
    <row r="7" spans="1:6" ht="15" customHeight="1">
      <c r="A7" s="311" t="s">
        <v>51</v>
      </c>
      <c r="B7" s="296" t="s">
        <v>52</v>
      </c>
      <c r="C7" s="312" t="s">
        <v>83</v>
      </c>
      <c r="D7" s="312" t="s">
        <v>84</v>
      </c>
      <c r="E7" s="342" t="s">
        <v>130</v>
      </c>
      <c r="F7" s="342" t="s">
        <v>100</v>
      </c>
    </row>
    <row r="8" spans="1:6" ht="11.25">
      <c r="A8" s="343"/>
      <c r="B8" s="344" t="s">
        <v>529</v>
      </c>
      <c r="C8" s="294">
        <v>-90819157.56</v>
      </c>
      <c r="D8" s="294">
        <v>-145840251.49</v>
      </c>
      <c r="E8" s="294">
        <v>-55021093.93</v>
      </c>
      <c r="F8" s="294">
        <v>0</v>
      </c>
    </row>
    <row r="9" spans="1:6" ht="11.25">
      <c r="A9" s="345">
        <v>322000001</v>
      </c>
      <c r="B9" s="273" t="s">
        <v>530</v>
      </c>
      <c r="C9" s="294">
        <v>-133496.66</v>
      </c>
      <c r="D9" s="294">
        <v>-134075.94</v>
      </c>
      <c r="E9" s="294">
        <v>-579.28</v>
      </c>
      <c r="F9" s="294">
        <v>0</v>
      </c>
    </row>
    <row r="10" spans="1:6" ht="11.25">
      <c r="A10" s="345">
        <v>322000002</v>
      </c>
      <c r="B10" s="273" t="s">
        <v>531</v>
      </c>
      <c r="C10" s="294">
        <v>-815476.16</v>
      </c>
      <c r="D10" s="294">
        <v>-822718.26</v>
      </c>
      <c r="E10" s="294">
        <v>-7242.1</v>
      </c>
      <c r="F10" s="294">
        <v>0</v>
      </c>
    </row>
    <row r="11" spans="1:6" ht="11.25">
      <c r="A11" s="345">
        <v>322000003</v>
      </c>
      <c r="B11" s="273" t="s">
        <v>532</v>
      </c>
      <c r="C11" s="294">
        <v>-58516.36</v>
      </c>
      <c r="D11" s="294">
        <v>-58516.36</v>
      </c>
      <c r="E11" s="294">
        <v>0</v>
      </c>
      <c r="F11" s="294">
        <v>0</v>
      </c>
    </row>
    <row r="12" spans="1:6" ht="11.25">
      <c r="A12" s="345">
        <v>322000004</v>
      </c>
      <c r="B12" s="273" t="s">
        <v>533</v>
      </c>
      <c r="C12" s="294">
        <v>-87.57</v>
      </c>
      <c r="D12" s="294">
        <v>-87.57</v>
      </c>
      <c r="E12" s="294">
        <v>0</v>
      </c>
      <c r="F12" s="294">
        <v>0</v>
      </c>
    </row>
    <row r="13" spans="1:6" ht="11.25">
      <c r="A13" s="345">
        <v>322000005</v>
      </c>
      <c r="B13" s="273" t="s">
        <v>534</v>
      </c>
      <c r="C13" s="294">
        <v>-72681.3</v>
      </c>
      <c r="D13" s="294">
        <v>-72681.3</v>
      </c>
      <c r="E13" s="294">
        <v>0</v>
      </c>
      <c r="F13" s="294">
        <v>0</v>
      </c>
    </row>
    <row r="14" spans="1:6" ht="11.25">
      <c r="A14" s="345">
        <v>322000006</v>
      </c>
      <c r="B14" s="273" t="s">
        <v>535</v>
      </c>
      <c r="C14" s="294">
        <v>480</v>
      </c>
      <c r="D14" s="294">
        <v>480</v>
      </c>
      <c r="E14" s="294">
        <v>0</v>
      </c>
      <c r="F14" s="294">
        <v>0</v>
      </c>
    </row>
    <row r="15" spans="1:6" ht="11.25">
      <c r="A15" s="345">
        <v>322000007</v>
      </c>
      <c r="B15" s="273" t="s">
        <v>536</v>
      </c>
      <c r="C15" s="294">
        <v>-311879.42</v>
      </c>
      <c r="D15" s="294">
        <v>-318308.15</v>
      </c>
      <c r="E15" s="294">
        <v>-6428.73</v>
      </c>
      <c r="F15" s="294">
        <v>0</v>
      </c>
    </row>
    <row r="16" spans="1:6" ht="11.25">
      <c r="A16" s="345">
        <v>322000009</v>
      </c>
      <c r="B16" s="273" t="s">
        <v>537</v>
      </c>
      <c r="C16" s="294">
        <v>-744165.41</v>
      </c>
      <c r="D16" s="294">
        <v>-179472.74</v>
      </c>
      <c r="E16" s="294">
        <v>564692.67</v>
      </c>
      <c r="F16" s="294">
        <v>0</v>
      </c>
    </row>
    <row r="17" spans="1:6" ht="11.25">
      <c r="A17" s="345">
        <v>322000010</v>
      </c>
      <c r="B17" s="273" t="s">
        <v>538</v>
      </c>
      <c r="C17" s="294">
        <v>-54649.41</v>
      </c>
      <c r="D17" s="294">
        <v>-47637.41</v>
      </c>
      <c r="E17" s="294">
        <v>7012</v>
      </c>
      <c r="F17" s="294">
        <v>0</v>
      </c>
    </row>
    <row r="18" spans="1:6" ht="11.25">
      <c r="A18" s="345">
        <v>322000011</v>
      </c>
      <c r="B18" s="273" t="s">
        <v>539</v>
      </c>
      <c r="C18" s="294">
        <v>-8972.43</v>
      </c>
      <c r="D18" s="294">
        <v>0</v>
      </c>
      <c r="E18" s="294">
        <v>8972.43</v>
      </c>
      <c r="F18" s="294">
        <v>0</v>
      </c>
    </row>
    <row r="19" spans="1:6" ht="11.25">
      <c r="A19" s="345">
        <v>322000013</v>
      </c>
      <c r="B19" s="273" t="s">
        <v>540</v>
      </c>
      <c r="C19" s="294">
        <v>-35256.22</v>
      </c>
      <c r="D19" s="294">
        <v>0</v>
      </c>
      <c r="E19" s="294">
        <v>35256.22</v>
      </c>
      <c r="F19" s="294">
        <v>0</v>
      </c>
    </row>
    <row r="20" spans="1:6" ht="11.25">
      <c r="A20" s="345">
        <v>322000014</v>
      </c>
      <c r="B20" s="273" t="s">
        <v>252</v>
      </c>
      <c r="C20" s="294">
        <v>-5950</v>
      </c>
      <c r="D20" s="294">
        <v>0</v>
      </c>
      <c r="E20" s="294">
        <v>5950</v>
      </c>
      <c r="F20" s="294">
        <v>0</v>
      </c>
    </row>
    <row r="21" spans="1:6" ht="11.25">
      <c r="A21" s="345">
        <v>322000015</v>
      </c>
      <c r="B21" s="273" t="s">
        <v>541</v>
      </c>
      <c r="C21" s="294">
        <v>-6440</v>
      </c>
      <c r="D21" s="294">
        <v>0</v>
      </c>
      <c r="E21" s="294">
        <v>6440</v>
      </c>
      <c r="F21" s="294">
        <v>0</v>
      </c>
    </row>
    <row r="22" spans="1:6" ht="11.25">
      <c r="A22" s="345">
        <v>322000016</v>
      </c>
      <c r="B22" s="273" t="s">
        <v>542</v>
      </c>
      <c r="C22" s="294">
        <v>-2273461.15</v>
      </c>
      <c r="D22" s="294">
        <v>-2308717.62</v>
      </c>
      <c r="E22" s="294">
        <v>-35256.47</v>
      </c>
      <c r="F22" s="294">
        <v>0</v>
      </c>
    </row>
    <row r="23" spans="1:6" ht="11.25">
      <c r="A23" s="345">
        <v>322000017</v>
      </c>
      <c r="B23" s="273" t="s">
        <v>543</v>
      </c>
      <c r="C23" s="294">
        <v>-580278.15</v>
      </c>
      <c r="D23" s="294">
        <v>-580069.62</v>
      </c>
      <c r="E23" s="294">
        <v>208.53</v>
      </c>
      <c r="F23" s="294">
        <v>0</v>
      </c>
    </row>
    <row r="24" spans="1:6" ht="11.25">
      <c r="A24" s="345">
        <v>322000018</v>
      </c>
      <c r="B24" s="273" t="s">
        <v>544</v>
      </c>
      <c r="C24" s="294">
        <v>-720857.83</v>
      </c>
      <c r="D24" s="294">
        <v>146600.17</v>
      </c>
      <c r="E24" s="294">
        <v>867458</v>
      </c>
      <c r="F24" s="294">
        <v>0</v>
      </c>
    </row>
    <row r="25" spans="1:6" ht="11.25">
      <c r="A25" s="345">
        <v>322000019</v>
      </c>
      <c r="B25" s="273" t="s">
        <v>545</v>
      </c>
      <c r="C25" s="294">
        <v>-48614.89</v>
      </c>
      <c r="D25" s="294">
        <v>543890.43</v>
      </c>
      <c r="E25" s="294">
        <v>592505.32</v>
      </c>
      <c r="F25" s="294">
        <v>0</v>
      </c>
    </row>
    <row r="26" spans="1:6" ht="11.25">
      <c r="A26" s="345">
        <v>322000020</v>
      </c>
      <c r="B26" s="273" t="s">
        <v>546</v>
      </c>
      <c r="C26" s="294">
        <v>1470874.27</v>
      </c>
      <c r="D26" s="294">
        <v>31737499.18</v>
      </c>
      <c r="E26" s="294">
        <v>30266624.91</v>
      </c>
      <c r="F26" s="294">
        <v>0</v>
      </c>
    </row>
    <row r="27" spans="1:6" ht="11.25">
      <c r="A27" s="263">
        <v>322000021</v>
      </c>
      <c r="B27" s="264" t="s">
        <v>645</v>
      </c>
      <c r="C27" s="294">
        <v>0</v>
      </c>
      <c r="D27" s="294">
        <v>4469601.48</v>
      </c>
      <c r="E27" s="294">
        <v>4469601.48</v>
      </c>
      <c r="F27" s="294">
        <v>0</v>
      </c>
    </row>
    <row r="28" spans="1:6" ht="11.25">
      <c r="A28" s="345">
        <v>322000023</v>
      </c>
      <c r="B28" s="273" t="s">
        <v>547</v>
      </c>
      <c r="C28" s="294">
        <v>78</v>
      </c>
      <c r="D28" s="294">
        <v>3059213.71</v>
      </c>
      <c r="E28" s="294">
        <v>3059135.71</v>
      </c>
      <c r="F28" s="294">
        <v>0</v>
      </c>
    </row>
    <row r="29" spans="1:6" ht="11.25">
      <c r="A29" s="263">
        <v>322000024</v>
      </c>
      <c r="B29" s="264" t="s">
        <v>646</v>
      </c>
      <c r="C29" s="294">
        <v>0</v>
      </c>
      <c r="D29" s="294">
        <v>27780872.58</v>
      </c>
      <c r="E29" s="294">
        <v>27780872.58</v>
      </c>
      <c r="F29" s="294">
        <v>0</v>
      </c>
    </row>
    <row r="30" spans="1:6" ht="11.25">
      <c r="A30" s="345">
        <v>322000025</v>
      </c>
      <c r="B30" s="273" t="s">
        <v>548</v>
      </c>
      <c r="C30" s="294">
        <v>100992.14</v>
      </c>
      <c r="D30" s="294">
        <v>3851413.15</v>
      </c>
      <c r="E30" s="294">
        <v>3750421.01</v>
      </c>
      <c r="F30" s="294">
        <v>0</v>
      </c>
    </row>
    <row r="31" spans="1:6" ht="11.25">
      <c r="A31" s="345">
        <v>322000026</v>
      </c>
      <c r="B31" s="273" t="s">
        <v>549</v>
      </c>
      <c r="C31" s="294">
        <v>533.41</v>
      </c>
      <c r="D31" s="294">
        <v>533.41</v>
      </c>
      <c r="E31" s="294">
        <v>0</v>
      </c>
      <c r="F31" s="294">
        <v>0</v>
      </c>
    </row>
    <row r="32" spans="1:6" ht="11.25">
      <c r="A32" s="345">
        <v>322000027</v>
      </c>
      <c r="B32" s="273" t="s">
        <v>550</v>
      </c>
      <c r="C32" s="294">
        <v>39907406.15</v>
      </c>
      <c r="D32" s="294">
        <v>0</v>
      </c>
      <c r="E32" s="294">
        <v>-39907406.15</v>
      </c>
      <c r="F32" s="294">
        <v>0</v>
      </c>
    </row>
    <row r="33" spans="1:6" ht="11.25">
      <c r="A33" s="345">
        <v>322000028</v>
      </c>
      <c r="B33" s="273" t="s">
        <v>551</v>
      </c>
      <c r="C33" s="294">
        <v>0</v>
      </c>
      <c r="D33" s="294">
        <v>1173179.7</v>
      </c>
      <c r="E33" s="294">
        <v>1173179.7</v>
      </c>
      <c r="F33" s="294">
        <v>0</v>
      </c>
    </row>
    <row r="34" spans="1:6" ht="11.25">
      <c r="A34" s="345">
        <v>322000029</v>
      </c>
      <c r="B34" s="273" t="s">
        <v>552</v>
      </c>
      <c r="C34" s="294">
        <v>0</v>
      </c>
      <c r="D34" s="294">
        <v>-348</v>
      </c>
      <c r="E34" s="294">
        <v>-348</v>
      </c>
      <c r="F34" s="294">
        <v>0</v>
      </c>
    </row>
    <row r="35" spans="1:6" ht="11.25">
      <c r="A35" s="345">
        <v>322000102</v>
      </c>
      <c r="B35" s="273" t="s">
        <v>553</v>
      </c>
      <c r="C35" s="294">
        <v>-34956.25</v>
      </c>
      <c r="D35" s="294">
        <v>-34956.25</v>
      </c>
      <c r="E35" s="294">
        <v>0</v>
      </c>
      <c r="F35" s="294">
        <v>0</v>
      </c>
    </row>
    <row r="36" spans="1:6" ht="11.25">
      <c r="A36" s="345">
        <v>322000103</v>
      </c>
      <c r="B36" s="273" t="s">
        <v>554</v>
      </c>
      <c r="C36" s="294">
        <v>-480</v>
      </c>
      <c r="D36" s="294">
        <v>-480</v>
      </c>
      <c r="E36" s="294">
        <v>0</v>
      </c>
      <c r="F36" s="294">
        <v>0</v>
      </c>
    </row>
    <row r="37" spans="1:6" ht="11.25">
      <c r="A37" s="345">
        <v>322000104</v>
      </c>
      <c r="B37" s="273" t="s">
        <v>555</v>
      </c>
      <c r="C37" s="294">
        <v>-404712.61</v>
      </c>
      <c r="D37" s="294">
        <v>-404712.61</v>
      </c>
      <c r="E37" s="294">
        <v>0</v>
      </c>
      <c r="F37" s="294">
        <v>0</v>
      </c>
    </row>
    <row r="38" spans="1:6" ht="11.25">
      <c r="A38" s="345">
        <v>322000106</v>
      </c>
      <c r="B38" s="273" t="s">
        <v>556</v>
      </c>
      <c r="C38" s="294">
        <v>-1413695.19</v>
      </c>
      <c r="D38" s="294">
        <v>-1413695.19</v>
      </c>
      <c r="E38" s="294">
        <v>0</v>
      </c>
      <c r="F38" s="294">
        <v>0</v>
      </c>
    </row>
    <row r="39" spans="1:6" ht="11.25">
      <c r="A39" s="345">
        <v>322000107</v>
      </c>
      <c r="B39" s="273" t="s">
        <v>557</v>
      </c>
      <c r="C39" s="294">
        <v>-12944306.1</v>
      </c>
      <c r="D39" s="294">
        <v>-12944306.1</v>
      </c>
      <c r="E39" s="294">
        <v>0</v>
      </c>
      <c r="F39" s="294">
        <v>0</v>
      </c>
    </row>
    <row r="40" spans="1:6" ht="11.25">
      <c r="A40" s="345">
        <v>322000108</v>
      </c>
      <c r="B40" s="273" t="s">
        <v>558</v>
      </c>
      <c r="C40" s="294">
        <v>-1392681.43</v>
      </c>
      <c r="D40" s="294">
        <v>-1392681.43</v>
      </c>
      <c r="E40" s="294">
        <v>0</v>
      </c>
      <c r="F40" s="294">
        <v>0</v>
      </c>
    </row>
    <row r="41" spans="1:6" ht="11.25">
      <c r="A41" s="345">
        <v>322000109</v>
      </c>
      <c r="B41" s="273" t="s">
        <v>559</v>
      </c>
      <c r="C41" s="294">
        <v>-551722.04</v>
      </c>
      <c r="D41" s="294">
        <v>-551722.04</v>
      </c>
      <c r="E41" s="294">
        <v>0</v>
      </c>
      <c r="F41" s="294">
        <v>0</v>
      </c>
    </row>
    <row r="42" spans="1:6" ht="11.25">
      <c r="A42" s="345">
        <v>322000110</v>
      </c>
      <c r="B42" s="273" t="s">
        <v>560</v>
      </c>
      <c r="C42" s="294">
        <v>-297905.62</v>
      </c>
      <c r="D42" s="294">
        <v>-297905.62</v>
      </c>
      <c r="E42" s="294">
        <v>0</v>
      </c>
      <c r="F42" s="294">
        <v>0</v>
      </c>
    </row>
    <row r="43" spans="1:6" ht="11.25">
      <c r="A43" s="345">
        <v>322000111</v>
      </c>
      <c r="B43" s="273" t="s">
        <v>561</v>
      </c>
      <c r="C43" s="294">
        <v>-32042894.55</v>
      </c>
      <c r="D43" s="294">
        <v>-32042894.55</v>
      </c>
      <c r="E43" s="294">
        <v>0</v>
      </c>
      <c r="F43" s="294">
        <v>0</v>
      </c>
    </row>
    <row r="44" spans="1:6" ht="11.25">
      <c r="A44" s="345">
        <v>322000112</v>
      </c>
      <c r="B44" s="273" t="s">
        <v>562</v>
      </c>
      <c r="C44" s="294">
        <v>-1468842.13</v>
      </c>
      <c r="D44" s="294">
        <v>-1468842.13</v>
      </c>
      <c r="E44" s="294">
        <v>0</v>
      </c>
      <c r="F44" s="294">
        <v>0</v>
      </c>
    </row>
    <row r="45" spans="1:6" ht="11.25">
      <c r="A45" s="345">
        <v>322000113</v>
      </c>
      <c r="B45" s="273" t="s">
        <v>563</v>
      </c>
      <c r="C45" s="294">
        <v>-3082055.29</v>
      </c>
      <c r="D45" s="294">
        <v>-3082055.29</v>
      </c>
      <c r="E45" s="294">
        <v>0</v>
      </c>
      <c r="F45" s="294">
        <v>0</v>
      </c>
    </row>
    <row r="46" spans="1:6" ht="11.25">
      <c r="A46" s="345">
        <v>322000114</v>
      </c>
      <c r="B46" s="273" t="s">
        <v>564</v>
      </c>
      <c r="C46" s="294">
        <v>-4064678.29</v>
      </c>
      <c r="D46" s="294">
        <v>-4064678.29</v>
      </c>
      <c r="E46" s="294">
        <v>0</v>
      </c>
      <c r="F46" s="294">
        <v>0</v>
      </c>
    </row>
    <row r="47" spans="1:6" ht="11.25">
      <c r="A47" s="345">
        <v>322000115</v>
      </c>
      <c r="B47" s="273" t="s">
        <v>565</v>
      </c>
      <c r="C47" s="294">
        <v>-3750421.01</v>
      </c>
      <c r="D47" s="294">
        <v>-3750421.01</v>
      </c>
      <c r="E47" s="294">
        <v>0</v>
      </c>
      <c r="F47" s="294">
        <v>0</v>
      </c>
    </row>
    <row r="48" spans="1:6" ht="11.25">
      <c r="A48" s="345">
        <v>322000116</v>
      </c>
      <c r="B48" s="273" t="s">
        <v>566</v>
      </c>
      <c r="C48" s="294">
        <v>0</v>
      </c>
      <c r="D48" s="294">
        <v>-1173275.76</v>
      </c>
      <c r="E48" s="294">
        <v>-1173275.76</v>
      </c>
      <c r="F48" s="294">
        <v>0</v>
      </c>
    </row>
    <row r="49" spans="1:6" ht="11.25">
      <c r="A49" s="273"/>
      <c r="B49" s="273" t="s">
        <v>567</v>
      </c>
      <c r="C49" s="294">
        <v>-25839769.5</v>
      </c>
      <c r="D49" s="294">
        <v>5618024.57</v>
      </c>
      <c r="E49" s="294">
        <v>31457794.07</v>
      </c>
      <c r="F49" s="294">
        <v>0</v>
      </c>
    </row>
    <row r="50" spans="1:6" ht="12">
      <c r="A50" s="328"/>
      <c r="B50" s="326" t="s">
        <v>132</v>
      </c>
      <c r="C50" s="327">
        <f>+C8+C49</f>
        <v>-116658927.06</v>
      </c>
      <c r="D50" s="327">
        <f>+D8+D49</f>
        <v>-140222226.92000002</v>
      </c>
      <c r="E50" s="327">
        <f>+C50-D50</f>
        <v>23563299.860000014</v>
      </c>
      <c r="F50" s="327">
        <f>SUM(F9:F10)</f>
        <v>0</v>
      </c>
    </row>
  </sheetData>
  <sheetProtection/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SheetLayoutView="100" zoomScalePageLayoutView="0" workbookViewId="0" topLeftCell="A1">
      <selection activeCell="B5" sqref="B5"/>
    </sheetView>
  </sheetViews>
  <sheetFormatPr defaultColWidth="11.421875" defaultRowHeight="15"/>
  <cols>
    <col min="1" max="1" width="17.8515625" style="194" customWidth="1"/>
    <col min="2" max="2" width="38.140625" style="194" customWidth="1"/>
    <col min="3" max="3" width="18.7109375" style="131" customWidth="1"/>
    <col min="4" max="4" width="20.7109375" style="131" customWidth="1"/>
    <col min="5" max="5" width="16.8515625" style="131" customWidth="1"/>
    <col min="6" max="6" width="6.28125" style="7" customWidth="1"/>
    <col min="7" max="16384" width="11.421875" style="7" customWidth="1"/>
  </cols>
  <sheetData>
    <row r="1" spans="1:5" s="44" customFormat="1" ht="11.25">
      <c r="A1" s="79" t="s">
        <v>47</v>
      </c>
      <c r="B1" s="79"/>
      <c r="C1" s="80"/>
      <c r="D1" s="80"/>
      <c r="E1" s="33" t="s">
        <v>48</v>
      </c>
    </row>
    <row r="2" spans="1:5" s="44" customFormat="1" ht="11.25">
      <c r="A2" s="79" t="s">
        <v>49</v>
      </c>
      <c r="B2" s="79"/>
      <c r="C2" s="80"/>
      <c r="D2" s="80"/>
      <c r="E2" s="80"/>
    </row>
    <row r="3" spans="3:5" s="44" customFormat="1" ht="11.25">
      <c r="C3" s="80"/>
      <c r="D3" s="80"/>
      <c r="E3" s="80"/>
    </row>
    <row r="4" spans="3:5" s="44" customFormat="1" ht="11.25">
      <c r="C4" s="80"/>
      <c r="D4" s="80"/>
      <c r="E4" s="80"/>
    </row>
    <row r="5" spans="1:5" s="44" customFormat="1" ht="11.25" customHeight="1">
      <c r="A5" s="67" t="s">
        <v>213</v>
      </c>
      <c r="B5" s="80"/>
      <c r="C5" s="80"/>
      <c r="D5" s="385" t="s">
        <v>133</v>
      </c>
      <c r="E5" s="386"/>
    </row>
    <row r="6" spans="1:5" s="92" customFormat="1" ht="11.25">
      <c r="A6" s="29"/>
      <c r="B6" s="29"/>
      <c r="C6" s="121"/>
      <c r="D6" s="122"/>
      <c r="E6" s="122"/>
    </row>
    <row r="7" spans="1:5" ht="15" customHeight="1">
      <c r="A7" s="311" t="s">
        <v>51</v>
      </c>
      <c r="B7" s="296" t="s">
        <v>52</v>
      </c>
      <c r="C7" s="312" t="s">
        <v>83</v>
      </c>
      <c r="D7" s="312" t="s">
        <v>84</v>
      </c>
      <c r="E7" s="312" t="s">
        <v>85</v>
      </c>
    </row>
    <row r="8" spans="1:5" ht="11.25">
      <c r="A8" s="272">
        <v>111200001</v>
      </c>
      <c r="B8" s="273" t="s">
        <v>568</v>
      </c>
      <c r="C8" s="294">
        <v>177179.04</v>
      </c>
      <c r="D8" s="294">
        <v>177179.04</v>
      </c>
      <c r="E8" s="294">
        <v>0</v>
      </c>
    </row>
    <row r="9" spans="1:5" ht="11.25">
      <c r="A9" s="272">
        <v>111200002</v>
      </c>
      <c r="B9" s="273" t="s">
        <v>569</v>
      </c>
      <c r="C9" s="294">
        <v>10000</v>
      </c>
      <c r="D9" s="294">
        <v>10000</v>
      </c>
      <c r="E9" s="294">
        <v>0</v>
      </c>
    </row>
    <row r="10" spans="1:5" ht="11.25">
      <c r="A10" s="272">
        <v>111200003</v>
      </c>
      <c r="B10" s="273" t="s">
        <v>570</v>
      </c>
      <c r="C10" s="294">
        <v>11806.4</v>
      </c>
      <c r="D10" s="294">
        <v>11748.69</v>
      </c>
      <c r="E10" s="294">
        <v>-57.71</v>
      </c>
    </row>
    <row r="11" spans="1:5" ht="11.25">
      <c r="A11" s="272">
        <v>111200004</v>
      </c>
      <c r="B11" s="273" t="s">
        <v>571</v>
      </c>
      <c r="C11" s="294">
        <v>213230.17</v>
      </c>
      <c r="D11" s="294">
        <v>520451.88</v>
      </c>
      <c r="E11" s="294">
        <v>307221.71</v>
      </c>
    </row>
    <row r="12" spans="1:5" ht="11.25">
      <c r="A12" s="272">
        <v>111200006</v>
      </c>
      <c r="B12" s="273" t="s">
        <v>572</v>
      </c>
      <c r="C12" s="294">
        <v>212947.53</v>
      </c>
      <c r="D12" s="294">
        <v>212947.53</v>
      </c>
      <c r="E12" s="294">
        <v>0</v>
      </c>
    </row>
    <row r="13" spans="1:5" ht="11.25">
      <c r="A13" s="272">
        <v>111200016</v>
      </c>
      <c r="B13" s="273" t="s">
        <v>573</v>
      </c>
      <c r="C13" s="294">
        <v>1.47</v>
      </c>
      <c r="D13" s="294">
        <v>20526.8</v>
      </c>
      <c r="E13" s="294">
        <v>20525.33</v>
      </c>
    </row>
    <row r="14" spans="1:5" ht="11.25">
      <c r="A14" s="272">
        <v>111200017</v>
      </c>
      <c r="B14" s="273" t="s">
        <v>574</v>
      </c>
      <c r="C14" s="294">
        <v>32270.71</v>
      </c>
      <c r="D14" s="294">
        <v>32267.07</v>
      </c>
      <c r="E14" s="294">
        <v>-3.64</v>
      </c>
    </row>
    <row r="15" spans="1:5" ht="11.25">
      <c r="A15" s="272">
        <v>111200018</v>
      </c>
      <c r="B15" s="273" t="s">
        <v>575</v>
      </c>
      <c r="C15" s="294">
        <v>192348.48</v>
      </c>
      <c r="D15" s="294">
        <v>192348.48</v>
      </c>
      <c r="E15" s="294">
        <v>0</v>
      </c>
    </row>
    <row r="16" spans="1:5" ht="11.25">
      <c r="A16" s="272">
        <v>111200019</v>
      </c>
      <c r="B16" s="273" t="s">
        <v>576</v>
      </c>
      <c r="C16" s="294">
        <v>44797.41</v>
      </c>
      <c r="D16" s="294">
        <v>44797.41</v>
      </c>
      <c r="E16" s="294">
        <v>0</v>
      </c>
    </row>
    <row r="17" spans="1:5" ht="11.25">
      <c r="A17" s="272">
        <v>111200021</v>
      </c>
      <c r="B17" s="273" t="s">
        <v>577</v>
      </c>
      <c r="C17" s="294">
        <v>35698.89</v>
      </c>
      <c r="D17" s="294">
        <v>35699.79</v>
      </c>
      <c r="E17" s="294">
        <v>0.9</v>
      </c>
    </row>
    <row r="18" spans="1:5" ht="11.25">
      <c r="A18" s="272">
        <v>111200022</v>
      </c>
      <c r="B18" s="273" t="s">
        <v>578</v>
      </c>
      <c r="C18" s="294">
        <v>1431.37</v>
      </c>
      <c r="D18" s="294">
        <v>1431.37</v>
      </c>
      <c r="E18" s="294">
        <v>0</v>
      </c>
    </row>
    <row r="19" spans="1:5" ht="11.25">
      <c r="A19" s="272">
        <v>111200027</v>
      </c>
      <c r="B19" s="273" t="s">
        <v>579</v>
      </c>
      <c r="C19" s="294">
        <v>10059.41</v>
      </c>
      <c r="D19" s="294">
        <v>10059.41</v>
      </c>
      <c r="E19" s="294">
        <v>0</v>
      </c>
    </row>
    <row r="20" spans="1:5" ht="11.25">
      <c r="A20" s="272">
        <v>111200028</v>
      </c>
      <c r="B20" s="273" t="s">
        <v>580</v>
      </c>
      <c r="C20" s="294">
        <v>993050.43</v>
      </c>
      <c r="D20" s="294">
        <v>658828.72</v>
      </c>
      <c r="E20" s="294">
        <v>-334221.71</v>
      </c>
    </row>
    <row r="21" spans="1:5" ht="11.25">
      <c r="A21" s="272">
        <v>111200038</v>
      </c>
      <c r="B21" s="273" t="s">
        <v>581</v>
      </c>
      <c r="C21" s="294">
        <v>33965.26</v>
      </c>
      <c r="D21" s="294">
        <v>32765.26</v>
      </c>
      <c r="E21" s="294">
        <v>-1200</v>
      </c>
    </row>
    <row r="22" spans="1:5" ht="11.25">
      <c r="A22" s="272">
        <v>111200039</v>
      </c>
      <c r="B22" s="273" t="s">
        <v>582</v>
      </c>
      <c r="C22" s="294">
        <v>377817.43</v>
      </c>
      <c r="D22" s="294">
        <v>377817.43</v>
      </c>
      <c r="E22" s="294">
        <v>0</v>
      </c>
    </row>
    <row r="23" spans="1:5" ht="11.25">
      <c r="A23" s="272">
        <v>111200044</v>
      </c>
      <c r="B23" s="273" t="s">
        <v>583</v>
      </c>
      <c r="C23" s="294">
        <v>60987</v>
      </c>
      <c r="D23" s="294">
        <v>59855</v>
      </c>
      <c r="E23" s="294">
        <v>-1132</v>
      </c>
    </row>
    <row r="24" spans="1:5" ht="11.25">
      <c r="A24" s="272">
        <v>111200047</v>
      </c>
      <c r="B24" s="273" t="s">
        <v>584</v>
      </c>
      <c r="C24" s="294">
        <v>14039</v>
      </c>
      <c r="D24" s="294">
        <v>14039</v>
      </c>
      <c r="E24" s="294">
        <v>0</v>
      </c>
    </row>
    <row r="25" spans="1:5" ht="11.25">
      <c r="A25" s="272">
        <v>111200049</v>
      </c>
      <c r="B25" s="273" t="s">
        <v>585</v>
      </c>
      <c r="C25" s="294">
        <v>32096.5</v>
      </c>
      <c r="D25" s="294">
        <v>32096.5</v>
      </c>
      <c r="E25" s="294">
        <v>0</v>
      </c>
    </row>
    <row r="26" spans="1:5" ht="11.25">
      <c r="A26" s="272">
        <v>111200051</v>
      </c>
      <c r="B26" s="273" t="s">
        <v>586</v>
      </c>
      <c r="C26" s="294">
        <v>28621.15</v>
      </c>
      <c r="D26" s="294">
        <v>28621.15</v>
      </c>
      <c r="E26" s="294">
        <v>0</v>
      </c>
    </row>
    <row r="27" spans="1:5" ht="11.25">
      <c r="A27" s="272">
        <v>111200053</v>
      </c>
      <c r="B27" s="273" t="s">
        <v>587</v>
      </c>
      <c r="C27" s="294">
        <v>2622.8</v>
      </c>
      <c r="D27" s="294">
        <v>25141.73</v>
      </c>
      <c r="E27" s="294">
        <v>22518.93</v>
      </c>
    </row>
    <row r="28" spans="1:5" ht="11.25">
      <c r="A28" s="272">
        <v>111200054</v>
      </c>
      <c r="B28" s="273" t="s">
        <v>588</v>
      </c>
      <c r="C28" s="294">
        <v>54585.93</v>
      </c>
      <c r="D28" s="294">
        <v>44627.27</v>
      </c>
      <c r="E28" s="294">
        <v>-9958.66</v>
      </c>
    </row>
    <row r="29" spans="1:5" ht="11.25">
      <c r="A29" s="272">
        <v>111200055</v>
      </c>
      <c r="B29" s="273" t="s">
        <v>589</v>
      </c>
      <c r="C29" s="294">
        <v>1877.35</v>
      </c>
      <c r="D29" s="294">
        <v>1877.35</v>
      </c>
      <c r="E29" s="294">
        <v>0</v>
      </c>
    </row>
    <row r="30" spans="1:5" ht="11.25">
      <c r="A30" s="272">
        <v>111200056</v>
      </c>
      <c r="B30" s="273" t="s">
        <v>590</v>
      </c>
      <c r="C30" s="294">
        <v>9887036.03</v>
      </c>
      <c r="D30" s="294">
        <v>8291113.27</v>
      </c>
      <c r="E30" s="294">
        <v>-1595922.76</v>
      </c>
    </row>
    <row r="31" spans="1:5" ht="11.25">
      <c r="A31" s="272">
        <v>111200057</v>
      </c>
      <c r="B31" s="273" t="s">
        <v>591</v>
      </c>
      <c r="C31" s="294">
        <v>3584382.95</v>
      </c>
      <c r="D31" s="294">
        <v>1632274.99</v>
      </c>
      <c r="E31" s="294">
        <v>-1952107.96</v>
      </c>
    </row>
    <row r="32" spans="1:5" ht="11.25">
      <c r="A32" s="272">
        <v>111200058</v>
      </c>
      <c r="B32" s="273" t="s">
        <v>592</v>
      </c>
      <c r="C32" s="294">
        <v>13621321.78</v>
      </c>
      <c r="D32" s="294">
        <v>10172821.36</v>
      </c>
      <c r="E32" s="294">
        <v>-3448500.42</v>
      </c>
    </row>
    <row r="33" spans="1:5" ht="11.25">
      <c r="A33" s="272">
        <v>111200060</v>
      </c>
      <c r="B33" s="273" t="s">
        <v>593</v>
      </c>
      <c r="C33" s="294">
        <v>0</v>
      </c>
      <c r="D33" s="294">
        <v>37943.38</v>
      </c>
      <c r="E33" s="294">
        <v>37943.38</v>
      </c>
    </row>
    <row r="34" spans="1:5" ht="11.25">
      <c r="A34" s="272">
        <v>111200061</v>
      </c>
      <c r="B34" s="273" t="s">
        <v>594</v>
      </c>
      <c r="C34" s="294">
        <v>692792.51</v>
      </c>
      <c r="D34" s="294">
        <v>610662.84</v>
      </c>
      <c r="E34" s="294">
        <v>-82129.67</v>
      </c>
    </row>
    <row r="35" spans="1:5" ht="11.25">
      <c r="A35" s="272">
        <v>111200062</v>
      </c>
      <c r="B35" s="273" t="s">
        <v>595</v>
      </c>
      <c r="C35" s="294">
        <v>5.16</v>
      </c>
      <c r="D35" s="294">
        <v>0</v>
      </c>
      <c r="E35" s="294">
        <v>-5.16</v>
      </c>
    </row>
    <row r="36" spans="1:5" ht="11.25">
      <c r="A36" s="272">
        <v>111200063</v>
      </c>
      <c r="B36" s="346" t="s">
        <v>647</v>
      </c>
      <c r="C36" s="294">
        <v>0</v>
      </c>
      <c r="D36" s="294">
        <v>0</v>
      </c>
      <c r="E36" s="294">
        <v>0</v>
      </c>
    </row>
    <row r="37" spans="1:5" ht="11.25">
      <c r="A37" s="272">
        <v>111200064</v>
      </c>
      <c r="B37" s="273" t="s">
        <v>596</v>
      </c>
      <c r="C37" s="294">
        <v>907050.4</v>
      </c>
      <c r="D37" s="294">
        <v>703529.92</v>
      </c>
      <c r="E37" s="294">
        <v>-203520.48</v>
      </c>
    </row>
    <row r="38" spans="1:5" ht="11.25">
      <c r="A38" s="272">
        <v>111200065</v>
      </c>
      <c r="B38" s="273" t="s">
        <v>597</v>
      </c>
      <c r="C38" s="294">
        <v>0</v>
      </c>
      <c r="D38" s="294">
        <v>10290023.99</v>
      </c>
      <c r="E38" s="294">
        <v>10290023.99</v>
      </c>
    </row>
    <row r="39" spans="1:5" ht="11.25">
      <c r="A39" s="272">
        <v>111200066</v>
      </c>
      <c r="B39" s="273" t="s">
        <v>598</v>
      </c>
      <c r="C39" s="294">
        <v>0</v>
      </c>
      <c r="D39" s="294">
        <v>2393520.63</v>
      </c>
      <c r="E39" s="294">
        <v>2393520.63</v>
      </c>
    </row>
    <row r="40" spans="1:5" ht="11.25">
      <c r="A40" s="272">
        <v>111200067</v>
      </c>
      <c r="B40" s="273" t="s">
        <v>599</v>
      </c>
      <c r="C40" s="294">
        <v>0</v>
      </c>
      <c r="D40" s="294">
        <v>11043647.23</v>
      </c>
      <c r="E40" s="294">
        <v>11043647.23</v>
      </c>
    </row>
    <row r="41" spans="1:5" ht="11.25">
      <c r="A41" s="272">
        <v>111200100</v>
      </c>
      <c r="B41" s="273" t="s">
        <v>600</v>
      </c>
      <c r="C41" s="294">
        <v>0</v>
      </c>
      <c r="D41" s="294">
        <v>0</v>
      </c>
      <c r="E41" s="294">
        <v>0</v>
      </c>
    </row>
    <row r="42" spans="1:5" ht="11.25">
      <c r="A42" s="272">
        <v>111200103</v>
      </c>
      <c r="B42" s="273" t="s">
        <v>601</v>
      </c>
      <c r="C42" s="294">
        <v>107298.74</v>
      </c>
      <c r="D42" s="294">
        <v>96238.42</v>
      </c>
      <c r="E42" s="294">
        <v>-11060.32</v>
      </c>
    </row>
    <row r="43" spans="1:5" ht="11.25">
      <c r="A43" s="272">
        <v>111200104</v>
      </c>
      <c r="B43" s="273" t="s">
        <v>602</v>
      </c>
      <c r="C43" s="294">
        <v>81373.48</v>
      </c>
      <c r="D43" s="294">
        <v>81382.18</v>
      </c>
      <c r="E43" s="294">
        <v>8.7</v>
      </c>
    </row>
    <row r="44" spans="1:5" ht="11.25">
      <c r="A44" s="272">
        <v>111200107</v>
      </c>
      <c r="B44" s="273" t="s">
        <v>603</v>
      </c>
      <c r="C44" s="294">
        <v>57856.88</v>
      </c>
      <c r="D44" s="294">
        <v>57856.88</v>
      </c>
      <c r="E44" s="294">
        <v>0</v>
      </c>
    </row>
    <row r="45" spans="1:5" ht="11.25">
      <c r="A45" s="272">
        <v>111200112</v>
      </c>
      <c r="B45" s="273" t="s">
        <v>604</v>
      </c>
      <c r="C45" s="294">
        <v>1352.42</v>
      </c>
      <c r="D45" s="294">
        <v>1352.45</v>
      </c>
      <c r="E45" s="294">
        <v>0.03</v>
      </c>
    </row>
    <row r="46" spans="1:5" ht="11.25">
      <c r="A46" s="272">
        <v>111200119</v>
      </c>
      <c r="B46" s="273" t="s">
        <v>605</v>
      </c>
      <c r="C46" s="294">
        <v>25412.24</v>
      </c>
      <c r="D46" s="294">
        <v>25412.66</v>
      </c>
      <c r="E46" s="294">
        <v>0.42</v>
      </c>
    </row>
    <row r="47" spans="1:5" ht="11.25">
      <c r="A47" s="272">
        <v>111200120</v>
      </c>
      <c r="B47" s="273" t="s">
        <v>606</v>
      </c>
      <c r="C47" s="294">
        <v>0</v>
      </c>
      <c r="D47" s="294">
        <v>0</v>
      </c>
      <c r="E47" s="294">
        <v>0</v>
      </c>
    </row>
    <row r="48" spans="1:5" ht="11.25">
      <c r="A48" s="272">
        <v>111200122</v>
      </c>
      <c r="B48" s="273" t="s">
        <v>607</v>
      </c>
      <c r="C48" s="294">
        <v>630015.53</v>
      </c>
      <c r="D48" s="294">
        <v>394180.9</v>
      </c>
      <c r="E48" s="294">
        <v>-235834.63</v>
      </c>
    </row>
    <row r="49" spans="1:5" ht="11.25">
      <c r="A49" s="272">
        <v>111200123</v>
      </c>
      <c r="B49" s="273" t="s">
        <v>648</v>
      </c>
      <c r="C49" s="294">
        <v>0</v>
      </c>
      <c r="D49" s="294">
        <v>277200</v>
      </c>
      <c r="E49" s="294">
        <v>277200</v>
      </c>
    </row>
    <row r="50" spans="1:5" ht="11.25">
      <c r="A50" s="272">
        <v>111200124</v>
      </c>
      <c r="B50" s="293" t="s">
        <v>608</v>
      </c>
      <c r="C50" s="294">
        <v>33340.32</v>
      </c>
      <c r="D50" s="294">
        <v>33340.87</v>
      </c>
      <c r="E50" s="294">
        <v>0.55</v>
      </c>
    </row>
    <row r="51" spans="1:5" ht="11.25">
      <c r="A51" s="272">
        <v>111200125</v>
      </c>
      <c r="B51" s="273" t="s">
        <v>609</v>
      </c>
      <c r="C51" s="294">
        <v>1105719.65</v>
      </c>
      <c r="D51" s="294">
        <v>1122587.06</v>
      </c>
      <c r="E51" s="294">
        <v>16867.41</v>
      </c>
    </row>
    <row r="52" spans="1:5" ht="11.25">
      <c r="A52" s="272">
        <v>111200126</v>
      </c>
      <c r="B52" s="273" t="s">
        <v>610</v>
      </c>
      <c r="C52" s="294">
        <v>24505.31</v>
      </c>
      <c r="D52" s="294">
        <v>10841.6</v>
      </c>
      <c r="E52" s="294">
        <v>-13663.71</v>
      </c>
    </row>
    <row r="53" spans="1:5" ht="11.25">
      <c r="A53" s="272">
        <v>111200127</v>
      </c>
      <c r="B53" s="273" t="s">
        <v>611</v>
      </c>
      <c r="C53" s="294">
        <v>51398.79</v>
      </c>
      <c r="D53" s="294">
        <v>23992.33</v>
      </c>
      <c r="E53" s="294">
        <v>-27406.46</v>
      </c>
    </row>
    <row r="54" spans="1:5" ht="11.25">
      <c r="A54" s="272">
        <v>111200128</v>
      </c>
      <c r="B54" s="273" t="s">
        <v>612</v>
      </c>
      <c r="C54" s="294">
        <v>17791.43</v>
      </c>
      <c r="D54" s="294">
        <v>0</v>
      </c>
      <c r="E54" s="294">
        <v>-17791.43</v>
      </c>
    </row>
    <row r="55" spans="1:5" ht="11.25">
      <c r="A55" s="272">
        <v>111200129</v>
      </c>
      <c r="B55" s="273" t="s">
        <v>613</v>
      </c>
      <c r="C55" s="294">
        <v>0</v>
      </c>
      <c r="D55" s="294">
        <v>0.36</v>
      </c>
      <c r="E55" s="294">
        <v>0.36</v>
      </c>
    </row>
    <row r="56" spans="1:5" ht="11.25">
      <c r="A56" s="272">
        <v>111200130</v>
      </c>
      <c r="B56" s="273" t="s">
        <v>614</v>
      </c>
      <c r="C56" s="294">
        <v>716174.36</v>
      </c>
      <c r="D56" s="294">
        <v>206312.2</v>
      </c>
      <c r="E56" s="294">
        <v>-509862.16</v>
      </c>
    </row>
    <row r="57" spans="1:5" ht="11.25">
      <c r="A57" s="272">
        <v>111200131</v>
      </c>
      <c r="B57" s="273" t="s">
        <v>615</v>
      </c>
      <c r="C57" s="294">
        <v>150202.35</v>
      </c>
      <c r="D57" s="294">
        <v>1239</v>
      </c>
      <c r="E57" s="294">
        <v>-148963.35</v>
      </c>
    </row>
    <row r="58" spans="1:5" ht="11.25">
      <c r="A58" s="272">
        <v>111200312</v>
      </c>
      <c r="B58" s="273" t="s">
        <v>616</v>
      </c>
      <c r="C58" s="294">
        <v>76471.06</v>
      </c>
      <c r="D58" s="294">
        <v>91322.66</v>
      </c>
      <c r="E58" s="294">
        <v>14851.6</v>
      </c>
    </row>
    <row r="59" spans="1:5" ht="11.25">
      <c r="A59" s="272">
        <v>111200313</v>
      </c>
      <c r="B59" s="273" t="s">
        <v>617</v>
      </c>
      <c r="C59" s="294">
        <v>76471.06</v>
      </c>
      <c r="D59" s="294">
        <v>91322.66</v>
      </c>
      <c r="E59" s="294">
        <v>14851.6</v>
      </c>
    </row>
    <row r="60" spans="1:5" ht="11.25">
      <c r="A60" s="272">
        <v>111200314</v>
      </c>
      <c r="B60" s="273" t="s">
        <v>237</v>
      </c>
      <c r="C60" s="294">
        <v>76471.06</v>
      </c>
      <c r="D60" s="294">
        <v>91322.66</v>
      </c>
      <c r="E60" s="294">
        <v>14851.6</v>
      </c>
    </row>
    <row r="61" spans="1:5" ht="11.25">
      <c r="A61" s="272">
        <v>111200315</v>
      </c>
      <c r="B61" s="273" t="s">
        <v>238</v>
      </c>
      <c r="C61" s="294">
        <v>76471.06</v>
      </c>
      <c r="D61" s="294">
        <v>91322.66</v>
      </c>
      <c r="E61" s="294">
        <v>14851.6</v>
      </c>
    </row>
    <row r="62" spans="1:5" ht="11.25">
      <c r="A62" s="272">
        <v>111200316</v>
      </c>
      <c r="B62" s="273" t="s">
        <v>618</v>
      </c>
      <c r="C62" s="294">
        <v>163800.64</v>
      </c>
      <c r="D62" s="294">
        <v>194777.14</v>
      </c>
      <c r="E62" s="294">
        <v>30976.5</v>
      </c>
    </row>
    <row r="63" spans="1:5" ht="11.25">
      <c r="A63" s="272">
        <v>111200317</v>
      </c>
      <c r="B63" s="273" t="s">
        <v>619</v>
      </c>
      <c r="C63" s="294">
        <v>76471.06</v>
      </c>
      <c r="D63" s="294">
        <v>91322.66</v>
      </c>
      <c r="E63" s="294">
        <v>14851.6</v>
      </c>
    </row>
    <row r="64" spans="1:5" ht="11.25">
      <c r="A64" s="272">
        <v>111200318</v>
      </c>
      <c r="B64" s="273" t="s">
        <v>620</v>
      </c>
      <c r="C64" s="294">
        <v>76471.06</v>
      </c>
      <c r="D64" s="294">
        <v>91322.66</v>
      </c>
      <c r="E64" s="294">
        <v>14851.6</v>
      </c>
    </row>
    <row r="65" spans="1:5" ht="11.25">
      <c r="A65" s="272">
        <v>111200319</v>
      </c>
      <c r="B65" s="273" t="s">
        <v>621</v>
      </c>
      <c r="C65" s="294">
        <v>76471.06</v>
      </c>
      <c r="D65" s="294">
        <v>91322.66</v>
      </c>
      <c r="E65" s="294">
        <v>14851.6</v>
      </c>
    </row>
    <row r="66" spans="1:5" ht="11.25">
      <c r="A66" s="272">
        <v>111200320</v>
      </c>
      <c r="B66" s="273" t="s">
        <v>239</v>
      </c>
      <c r="C66" s="294">
        <v>84968.94</v>
      </c>
      <c r="D66" s="294">
        <v>101470.96</v>
      </c>
      <c r="E66" s="294">
        <v>16502.02</v>
      </c>
    </row>
    <row r="67" spans="1:5" ht="11.25">
      <c r="A67" s="272">
        <v>111200321</v>
      </c>
      <c r="B67" s="273" t="s">
        <v>622</v>
      </c>
      <c r="C67" s="294">
        <v>68540.98</v>
      </c>
      <c r="D67" s="294">
        <v>83392.58</v>
      </c>
      <c r="E67" s="294">
        <v>14851.6</v>
      </c>
    </row>
    <row r="68" spans="1:5" ht="11.25">
      <c r="A68" s="273">
        <v>1112</v>
      </c>
      <c r="B68" s="329" t="s">
        <v>623</v>
      </c>
      <c r="C68" s="294">
        <v>35089072.04</v>
      </c>
      <c r="D68" s="325">
        <v>51071500.7</v>
      </c>
      <c r="E68" s="325">
        <v>15982428.66</v>
      </c>
    </row>
    <row r="69" spans="1:5" ht="12.75">
      <c r="A69" s="330"/>
      <c r="B69" s="331" t="s">
        <v>87</v>
      </c>
      <c r="C69" s="332">
        <f>+C68</f>
        <v>35089072.04</v>
      </c>
      <c r="D69" s="332">
        <f>+D68</f>
        <v>51071500.7</v>
      </c>
      <c r="E69" s="332">
        <f>+E68</f>
        <v>15982428.66</v>
      </c>
    </row>
    <row r="70" spans="1:5" s="18" customFormat="1" ht="11.25">
      <c r="A70" s="239"/>
      <c r="B70" s="239"/>
      <c r="C70" s="241"/>
      <c r="D70" s="241"/>
      <c r="E70" s="241"/>
    </row>
  </sheetData>
  <sheetProtection/>
  <mergeCells count="1">
    <mergeCell ref="D5:E5"/>
  </mergeCells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1">
      <selection activeCell="F20" sqref="F20"/>
    </sheetView>
  </sheetViews>
  <sheetFormatPr defaultColWidth="11.421875" defaultRowHeight="15"/>
  <cols>
    <col min="1" max="1" width="20.140625" style="194" customWidth="1"/>
    <col min="2" max="2" width="33.8515625" style="194" customWidth="1"/>
    <col min="3" max="3" width="23.00390625" style="131" customWidth="1"/>
    <col min="4" max="4" width="23.00390625" style="132" customWidth="1"/>
    <col min="5" max="16384" width="11.421875" style="7" customWidth="1"/>
  </cols>
  <sheetData>
    <row r="1" spans="1:4" s="44" customFormat="1" ht="11.25">
      <c r="A1" s="79" t="s">
        <v>47</v>
      </c>
      <c r="B1" s="79"/>
      <c r="C1" s="123"/>
      <c r="D1" s="124" t="s">
        <v>48</v>
      </c>
    </row>
    <row r="2" spans="1:4" s="44" customFormat="1" ht="11.25">
      <c r="A2" s="79" t="s">
        <v>49</v>
      </c>
      <c r="B2" s="79"/>
      <c r="C2" s="123"/>
      <c r="D2" s="125"/>
    </row>
    <row r="3" spans="1:4" s="44" customFormat="1" ht="11.25">
      <c r="A3" s="79"/>
      <c r="B3" s="79"/>
      <c r="C3" s="123"/>
      <c r="D3" s="125"/>
    </row>
    <row r="4" spans="3:4" s="44" customFormat="1" ht="11.25">
      <c r="C4" s="123"/>
      <c r="D4" s="125"/>
    </row>
    <row r="5" spans="1:7" s="44" customFormat="1" ht="11.25" customHeight="1">
      <c r="A5" s="387" t="s">
        <v>214</v>
      </c>
      <c r="B5" s="388"/>
      <c r="C5" s="389"/>
      <c r="D5" s="126" t="s">
        <v>134</v>
      </c>
      <c r="F5"/>
      <c r="G5"/>
    </row>
    <row r="6" spans="1:7" ht="15">
      <c r="A6" s="127"/>
      <c r="B6" s="127"/>
      <c r="C6" s="128"/>
      <c r="D6" s="129"/>
      <c r="F6"/>
      <c r="G6"/>
    </row>
    <row r="7" spans="1:7" ht="15" customHeight="1">
      <c r="A7" s="311" t="s">
        <v>51</v>
      </c>
      <c r="B7" s="296" t="s">
        <v>52</v>
      </c>
      <c r="C7" s="312" t="s">
        <v>85</v>
      </c>
      <c r="D7" s="24" t="s">
        <v>135</v>
      </c>
      <c r="F7"/>
      <c r="G7"/>
    </row>
    <row r="8" spans="1:7" ht="15">
      <c r="A8" s="272">
        <v>123105811</v>
      </c>
      <c r="B8" s="273" t="s">
        <v>288</v>
      </c>
      <c r="C8" s="294">
        <v>170000</v>
      </c>
      <c r="D8" s="350">
        <v>0</v>
      </c>
      <c r="F8"/>
      <c r="G8"/>
    </row>
    <row r="9" spans="1:7" ht="15">
      <c r="A9" s="272">
        <v>1231</v>
      </c>
      <c r="B9" s="351" t="s">
        <v>288</v>
      </c>
      <c r="C9" s="347">
        <v>170000</v>
      </c>
      <c r="D9" s="350">
        <v>0</v>
      </c>
      <c r="F9"/>
      <c r="G9"/>
    </row>
    <row r="10" spans="1:7" ht="15">
      <c r="A10" s="272">
        <v>123516111</v>
      </c>
      <c r="B10" s="273" t="s">
        <v>387</v>
      </c>
      <c r="C10" s="294">
        <v>30623.54</v>
      </c>
      <c r="D10" s="350">
        <v>0</v>
      </c>
      <c r="F10"/>
      <c r="G10"/>
    </row>
    <row r="11" spans="1:7" ht="15">
      <c r="A11" s="272">
        <v>123526121</v>
      </c>
      <c r="B11" s="273" t="s">
        <v>292</v>
      </c>
      <c r="C11" s="294">
        <v>2497822.05</v>
      </c>
      <c r="D11" s="350">
        <v>0</v>
      </c>
      <c r="F11"/>
      <c r="G11"/>
    </row>
    <row r="12" spans="1:7" ht="15">
      <c r="A12" s="272">
        <v>123536131</v>
      </c>
      <c r="B12" s="273" t="s">
        <v>624</v>
      </c>
      <c r="C12" s="294">
        <v>1048285.89</v>
      </c>
      <c r="D12" s="350">
        <v>0</v>
      </c>
      <c r="F12"/>
      <c r="G12"/>
    </row>
    <row r="13" spans="1:7" ht="15">
      <c r="A13" s="272">
        <v>123546141</v>
      </c>
      <c r="B13" s="273" t="s">
        <v>294</v>
      </c>
      <c r="C13" s="294">
        <v>8668773.48</v>
      </c>
      <c r="D13" s="350">
        <v>0</v>
      </c>
      <c r="F13"/>
      <c r="G13"/>
    </row>
    <row r="14" spans="1:7" ht="15">
      <c r="A14" s="272">
        <v>12356151</v>
      </c>
      <c r="B14" s="217" t="s">
        <v>649</v>
      </c>
      <c r="C14" s="218">
        <v>266756.22</v>
      </c>
      <c r="D14" s="350">
        <v>0</v>
      </c>
      <c r="F14"/>
      <c r="G14"/>
    </row>
    <row r="15" spans="1:7" ht="15">
      <c r="A15" s="272">
        <v>1235</v>
      </c>
      <c r="B15" s="273" t="s">
        <v>625</v>
      </c>
      <c r="C15" s="294">
        <v>12512261.18</v>
      </c>
      <c r="D15" s="350">
        <v>0</v>
      </c>
      <c r="F15"/>
      <c r="G15"/>
    </row>
    <row r="16" spans="1:7" ht="15">
      <c r="A16" s="272"/>
      <c r="B16" s="351" t="s">
        <v>388</v>
      </c>
      <c r="C16" s="347">
        <f>12512261.18+C9</f>
        <v>12682261.18</v>
      </c>
      <c r="D16" s="350">
        <v>0</v>
      </c>
      <c r="F16"/>
      <c r="G16"/>
    </row>
    <row r="17" spans="1:7" ht="15">
      <c r="A17" s="272">
        <v>1241</v>
      </c>
      <c r="B17" s="273" t="s">
        <v>626</v>
      </c>
      <c r="C17" s="294">
        <v>75813.92</v>
      </c>
      <c r="D17" s="350">
        <v>0</v>
      </c>
      <c r="F17"/>
      <c r="G17"/>
    </row>
    <row r="18" spans="1:7" ht="15">
      <c r="A18" s="272">
        <v>1242</v>
      </c>
      <c r="B18" s="217" t="s">
        <v>650</v>
      </c>
      <c r="C18" s="218">
        <v>7308</v>
      </c>
      <c r="D18" s="350">
        <v>0</v>
      </c>
      <c r="F18"/>
      <c r="G18"/>
    </row>
    <row r="19" spans="1:7" ht="15">
      <c r="A19" s="272">
        <v>1244</v>
      </c>
      <c r="B19" s="273" t="s">
        <v>627</v>
      </c>
      <c r="C19" s="294">
        <v>1942000</v>
      </c>
      <c r="D19" s="350">
        <v>0</v>
      </c>
      <c r="F19"/>
      <c r="G19"/>
    </row>
    <row r="20" spans="1:7" ht="15">
      <c r="A20" s="272">
        <v>1246</v>
      </c>
      <c r="B20" s="273" t="s">
        <v>628</v>
      </c>
      <c r="C20" s="294">
        <v>1289660.29</v>
      </c>
      <c r="D20" s="350">
        <v>0</v>
      </c>
      <c r="F20"/>
      <c r="G20"/>
    </row>
    <row r="21" spans="1:7" ht="15">
      <c r="A21" s="272">
        <v>1247</v>
      </c>
      <c r="B21" s="217" t="s">
        <v>651</v>
      </c>
      <c r="C21" s="218">
        <v>35000</v>
      </c>
      <c r="D21" s="350">
        <v>0</v>
      </c>
      <c r="F21"/>
      <c r="G21"/>
    </row>
    <row r="22" spans="1:7" ht="15">
      <c r="A22" s="352"/>
      <c r="B22" s="351" t="s">
        <v>394</v>
      </c>
      <c r="C22" s="347">
        <v>3349782.21</v>
      </c>
      <c r="D22" s="350">
        <v>0</v>
      </c>
      <c r="F22"/>
      <c r="G22"/>
    </row>
    <row r="23" spans="1:7" ht="15">
      <c r="A23" s="130"/>
      <c r="B23" s="130" t="s">
        <v>87</v>
      </c>
      <c r="C23" s="348">
        <f>C16+C22</f>
        <v>16032043.39</v>
      </c>
      <c r="D23" s="349">
        <v>0</v>
      </c>
      <c r="F23"/>
      <c r="G23"/>
    </row>
  </sheetData>
  <sheetProtection/>
  <mergeCells count="1">
    <mergeCell ref="A5:C5"/>
  </mergeCells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A2" sqref="A2"/>
    </sheetView>
  </sheetViews>
  <sheetFormatPr defaultColWidth="42.140625" defaultRowHeight="15"/>
  <cols>
    <col min="1" max="2" width="42.140625" style="7" customWidth="1"/>
    <col min="3" max="3" width="18.7109375" style="7" bestFit="1" customWidth="1"/>
    <col min="4" max="4" width="17.00390625" style="7" bestFit="1" customWidth="1"/>
    <col min="5" max="5" width="9.140625" style="7" bestFit="1" customWidth="1"/>
    <col min="6" max="16384" width="42.140625" style="7" customWidth="1"/>
  </cols>
  <sheetData>
    <row r="1" ht="11.25">
      <c r="E1" s="6" t="s">
        <v>48</v>
      </c>
    </row>
    <row r="2" ht="15" customHeight="1">
      <c r="A2" s="53" t="s">
        <v>44</v>
      </c>
    </row>
    <row r="3" ht="11.25">
      <c r="A3" s="2"/>
    </row>
    <row r="4" s="134" customFormat="1" ht="11.25">
      <c r="A4" s="133" t="s">
        <v>136</v>
      </c>
    </row>
    <row r="5" spans="1:8" s="134" customFormat="1" ht="12.75" customHeight="1">
      <c r="A5" s="390" t="s">
        <v>137</v>
      </c>
      <c r="B5" s="390"/>
      <c r="C5" s="390"/>
      <c r="D5" s="390"/>
      <c r="E5" s="390"/>
      <c r="H5" s="136"/>
    </row>
    <row r="6" spans="1:8" s="134" customFormat="1" ht="11.25">
      <c r="A6" s="135"/>
      <c r="B6" s="135"/>
      <c r="C6" s="135"/>
      <c r="D6" s="135"/>
      <c r="H6" s="136"/>
    </row>
    <row r="7" spans="1:4" s="134" customFormat="1" ht="12.75">
      <c r="A7" s="136" t="s">
        <v>138</v>
      </c>
      <c r="B7" s="136"/>
      <c r="C7" s="136"/>
      <c r="D7" s="136"/>
    </row>
    <row r="8" spans="1:4" s="134" customFormat="1" ht="11.25">
      <c r="A8" s="136"/>
      <c r="B8" s="136"/>
      <c r="C8" s="136"/>
      <c r="D8" s="136"/>
    </row>
    <row r="9" spans="1:4" s="134" customFormat="1" ht="11.25">
      <c r="A9" s="137" t="s">
        <v>139</v>
      </c>
      <c r="B9" s="136"/>
      <c r="C9" s="136"/>
      <c r="D9" s="136"/>
    </row>
    <row r="10" spans="1:5" s="134" customFormat="1" ht="25.5" customHeight="1">
      <c r="A10" s="155" t="s">
        <v>140</v>
      </c>
      <c r="B10" s="391" t="s">
        <v>141</v>
      </c>
      <c r="C10" s="391"/>
      <c r="D10" s="391"/>
      <c r="E10" s="391"/>
    </row>
    <row r="11" spans="1:5" s="134" customFormat="1" ht="12.75" customHeight="1">
      <c r="A11" s="156" t="s">
        <v>142</v>
      </c>
      <c r="B11" s="156" t="s">
        <v>143</v>
      </c>
      <c r="C11" s="156"/>
      <c r="D11" s="156"/>
      <c r="E11" s="156"/>
    </row>
    <row r="12" spans="1:5" s="134" customFormat="1" ht="25.5" customHeight="1">
      <c r="A12" s="156" t="s">
        <v>144</v>
      </c>
      <c r="B12" s="391" t="s">
        <v>145</v>
      </c>
      <c r="C12" s="391"/>
      <c r="D12" s="391"/>
      <c r="E12" s="391"/>
    </row>
    <row r="13" spans="1:5" s="134" customFormat="1" ht="25.5" customHeight="1">
      <c r="A13" s="156" t="s">
        <v>146</v>
      </c>
      <c r="B13" s="391" t="s">
        <v>147</v>
      </c>
      <c r="C13" s="391"/>
      <c r="D13" s="391"/>
      <c r="E13" s="391"/>
    </row>
    <row r="14" spans="1:5" s="134" customFormat="1" ht="11.25" customHeight="1">
      <c r="A14" s="136"/>
      <c r="B14" s="157"/>
      <c r="C14" s="157"/>
      <c r="D14" s="157"/>
      <c r="E14" s="157"/>
    </row>
    <row r="15" spans="1:2" s="134" customFormat="1" ht="25.5" customHeight="1">
      <c r="A15" s="155" t="s">
        <v>148</v>
      </c>
      <c r="B15" s="156" t="s">
        <v>149</v>
      </c>
    </row>
    <row r="16" s="134" customFormat="1" ht="12.75" customHeight="1">
      <c r="A16" s="156" t="s">
        <v>150</v>
      </c>
    </row>
    <row r="17" s="134" customFormat="1" ht="11.25">
      <c r="A17" s="136"/>
    </row>
    <row r="18" spans="1:4" s="134" customFormat="1" ht="11.25">
      <c r="A18" s="136" t="s">
        <v>151</v>
      </c>
      <c r="B18" s="136"/>
      <c r="C18" s="136"/>
      <c r="D18" s="136"/>
    </row>
    <row r="19" spans="1:4" s="134" customFormat="1" ht="11.25">
      <c r="A19" s="136"/>
      <c r="B19" s="136"/>
      <c r="C19" s="136"/>
      <c r="D19" s="136"/>
    </row>
    <row r="20" spans="1:4" s="134" customFormat="1" ht="11.25">
      <c r="A20" s="136"/>
      <c r="B20" s="136"/>
      <c r="C20" s="136"/>
      <c r="D20" s="136"/>
    </row>
    <row r="21" s="134" customFormat="1" ht="11.25">
      <c r="A21" s="137" t="s">
        <v>152</v>
      </c>
    </row>
    <row r="22" spans="2:8" s="134" customFormat="1" ht="11.25">
      <c r="B22" s="392" t="s">
        <v>153</v>
      </c>
      <c r="C22" s="392"/>
      <c r="D22" s="392"/>
      <c r="E22" s="392"/>
      <c r="H22" s="138"/>
    </row>
    <row r="23" spans="1:8" s="134" customFormat="1" ht="11.25">
      <c r="A23" s="139" t="s">
        <v>51</v>
      </c>
      <c r="B23" s="139" t="s">
        <v>52</v>
      </c>
      <c r="C23" s="140" t="s">
        <v>83</v>
      </c>
      <c r="D23" s="140" t="s">
        <v>84</v>
      </c>
      <c r="E23" s="140" t="s">
        <v>85</v>
      </c>
      <c r="H23" s="138"/>
    </row>
    <row r="24" spans="1:8" s="134" customFormat="1" ht="11.25">
      <c r="A24" s="141" t="s">
        <v>154</v>
      </c>
      <c r="B24" s="142" t="s">
        <v>155</v>
      </c>
      <c r="C24" s="143"/>
      <c r="D24" s="140"/>
      <c r="E24" s="140"/>
      <c r="H24" s="138"/>
    </row>
    <row r="25" spans="1:8" s="134" customFormat="1" ht="11.25">
      <c r="A25" s="141" t="s">
        <v>156</v>
      </c>
      <c r="B25" s="142" t="s">
        <v>157</v>
      </c>
      <c r="C25" s="143"/>
      <c r="D25" s="140"/>
      <c r="E25" s="140"/>
      <c r="F25" s="138"/>
      <c r="H25" s="138"/>
    </row>
    <row r="26" spans="1:8" s="134" customFormat="1" ht="11.25">
      <c r="A26" s="141" t="s">
        <v>158</v>
      </c>
      <c r="B26" s="142" t="s">
        <v>159</v>
      </c>
      <c r="C26" s="143"/>
      <c r="D26" s="140"/>
      <c r="E26" s="140"/>
      <c r="F26" s="138"/>
      <c r="H26" s="138"/>
    </row>
    <row r="27" spans="1:8" s="134" customFormat="1" ht="11.25">
      <c r="A27" s="142" t="s">
        <v>160</v>
      </c>
      <c r="B27" s="142" t="s">
        <v>161</v>
      </c>
      <c r="C27" s="143"/>
      <c r="D27" s="140"/>
      <c r="E27" s="140"/>
      <c r="F27" s="138"/>
      <c r="H27" s="138"/>
    </row>
    <row r="28" spans="1:8" s="134" customFormat="1" ht="11.25">
      <c r="A28" s="142" t="s">
        <v>162</v>
      </c>
      <c r="B28" s="142" t="s">
        <v>163</v>
      </c>
      <c r="C28" s="143"/>
      <c r="D28" s="140"/>
      <c r="E28" s="140"/>
      <c r="F28" s="138"/>
      <c r="H28" s="138"/>
    </row>
    <row r="29" spans="1:8" s="134" customFormat="1" ht="11.25">
      <c r="A29" s="142" t="s">
        <v>164</v>
      </c>
      <c r="B29" s="142" t="s">
        <v>165</v>
      </c>
      <c r="C29" s="143"/>
      <c r="D29" s="140"/>
      <c r="E29" s="140"/>
      <c r="F29" s="138"/>
      <c r="H29" s="138"/>
    </row>
    <row r="30" spans="1:8" s="134" customFormat="1" ht="11.25">
      <c r="A30" s="142" t="s">
        <v>166</v>
      </c>
      <c r="B30" s="142" t="s">
        <v>167</v>
      </c>
      <c r="C30" s="143"/>
      <c r="D30" s="140"/>
      <c r="E30" s="140"/>
      <c r="F30" s="138"/>
      <c r="G30" s="138"/>
      <c r="H30" s="138"/>
    </row>
    <row r="31" spans="1:8" s="134" customFormat="1" ht="11.25">
      <c r="A31" s="142" t="s">
        <v>168</v>
      </c>
      <c r="B31" s="142" t="s">
        <v>169</v>
      </c>
      <c r="C31" s="143"/>
      <c r="D31" s="140"/>
      <c r="E31" s="140"/>
      <c r="F31" s="138"/>
      <c r="G31" s="138"/>
      <c r="H31" s="138"/>
    </row>
    <row r="32" spans="1:8" s="134" customFormat="1" ht="11.25">
      <c r="A32" s="142" t="s">
        <v>170</v>
      </c>
      <c r="B32" s="142" t="s">
        <v>171</v>
      </c>
      <c r="C32" s="143"/>
      <c r="D32" s="140"/>
      <c r="E32" s="140"/>
      <c r="F32" s="138"/>
      <c r="G32" s="138"/>
      <c r="H32" s="138"/>
    </row>
    <row r="33" spans="1:8" s="134" customFormat="1" ht="11.25">
      <c r="A33" s="142" t="s">
        <v>172</v>
      </c>
      <c r="B33" s="142" t="s">
        <v>173</v>
      </c>
      <c r="C33" s="143"/>
      <c r="D33" s="140"/>
      <c r="E33" s="140"/>
      <c r="F33" s="138"/>
      <c r="G33" s="138"/>
      <c r="H33" s="138"/>
    </row>
    <row r="34" spans="1:8" s="134" customFormat="1" ht="11.25">
      <c r="A34" s="142" t="s">
        <v>174</v>
      </c>
      <c r="B34" s="142" t="s">
        <v>175</v>
      </c>
      <c r="C34" s="143"/>
      <c r="D34" s="140"/>
      <c r="E34" s="140"/>
      <c r="F34" s="138"/>
      <c r="G34" s="138"/>
      <c r="H34" s="138"/>
    </row>
    <row r="35" spans="1:8" s="134" customFormat="1" ht="11.25">
      <c r="A35" s="144" t="s">
        <v>176</v>
      </c>
      <c r="B35" s="144" t="s">
        <v>177</v>
      </c>
      <c r="C35" s="145"/>
      <c r="D35" s="139"/>
      <c r="E35" s="139"/>
      <c r="F35" s="138"/>
      <c r="G35" s="138"/>
      <c r="H35" s="138"/>
    </row>
    <row r="36" spans="1:8" s="134" customFormat="1" ht="11.25">
      <c r="A36" s="146" t="s">
        <v>178</v>
      </c>
      <c r="B36" s="146" t="s">
        <v>178</v>
      </c>
      <c r="C36" s="140"/>
      <c r="D36" s="140"/>
      <c r="E36" s="140"/>
      <c r="F36" s="138"/>
      <c r="G36" s="138"/>
      <c r="H36" s="138"/>
    </row>
    <row r="37" spans="2:8" s="134" customFormat="1" ht="11.25">
      <c r="B37" s="147" t="s">
        <v>179</v>
      </c>
      <c r="C37" s="148"/>
      <c r="D37" s="148"/>
      <c r="E37" s="148"/>
      <c r="F37" s="138"/>
      <c r="G37" s="138"/>
      <c r="H37" s="138"/>
    </row>
    <row r="38" spans="2:8" s="134" customFormat="1" ht="11.25">
      <c r="B38" s="149"/>
      <c r="C38" s="150"/>
      <c r="D38" s="150"/>
      <c r="E38" s="150"/>
      <c r="F38" s="138"/>
      <c r="G38" s="138"/>
      <c r="H38" s="138"/>
    </row>
  </sheetData>
  <sheetProtection/>
  <mergeCells count="5">
    <mergeCell ref="A5:E5"/>
    <mergeCell ref="B10:E10"/>
    <mergeCell ref="B22:E22"/>
    <mergeCell ref="B12:E12"/>
    <mergeCell ref="B13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C25" sqref="C25"/>
    </sheetView>
  </sheetViews>
  <sheetFormatPr defaultColWidth="11.421875" defaultRowHeight="15"/>
  <cols>
    <col min="1" max="1" width="23.8515625" style="7" customWidth="1"/>
    <col min="2" max="2" width="44.00390625" style="7" customWidth="1"/>
    <col min="3" max="3" width="15.8515625" style="8" customWidth="1"/>
    <col min="4" max="5" width="13.7109375" style="8" customWidth="1"/>
    <col min="6" max="7" width="11.421875" style="7" customWidth="1"/>
    <col min="8" max="16384" width="11.421875" style="7" customWidth="1"/>
  </cols>
  <sheetData>
    <row r="1" spans="1:5" ht="11.25">
      <c r="A1" s="2" t="s">
        <v>47</v>
      </c>
      <c r="B1" s="2"/>
      <c r="E1" s="33" t="s">
        <v>48</v>
      </c>
    </row>
    <row r="2" spans="1:3" ht="11.25">
      <c r="A2" s="2" t="s">
        <v>49</v>
      </c>
      <c r="B2" s="2"/>
      <c r="C2" s="20"/>
    </row>
    <row r="3" spans="2:3" ht="11.25">
      <c r="B3" s="2"/>
      <c r="C3" s="20"/>
    </row>
    <row r="5" spans="1:5" s="36" customFormat="1" ht="11.25" customHeight="1">
      <c r="A5" s="34" t="s">
        <v>199</v>
      </c>
      <c r="B5" s="34"/>
      <c r="C5" s="35"/>
      <c r="D5" s="360" t="s">
        <v>58</v>
      </c>
      <c r="E5" s="360"/>
    </row>
    <row r="6" spans="1:5" ht="11.25">
      <c r="A6" s="12"/>
      <c r="B6" s="12"/>
      <c r="C6" s="3"/>
      <c r="D6" s="3"/>
      <c r="E6" s="3"/>
    </row>
    <row r="7" spans="1:5" ht="15" customHeight="1">
      <c r="A7" s="14" t="s">
        <v>51</v>
      </c>
      <c r="B7" s="15" t="s">
        <v>52</v>
      </c>
      <c r="C7" s="242" t="s">
        <v>53</v>
      </c>
      <c r="D7" s="37" t="s">
        <v>219</v>
      </c>
      <c r="E7" s="37" t="s">
        <v>59</v>
      </c>
    </row>
    <row r="8" spans="1:5" ht="11.25">
      <c r="A8" s="290">
        <v>112200001</v>
      </c>
      <c r="B8" s="291" t="s">
        <v>371</v>
      </c>
      <c r="C8" s="292">
        <v>14434.46</v>
      </c>
      <c r="D8" s="292">
        <v>14434.46</v>
      </c>
      <c r="E8" s="205"/>
    </row>
    <row r="9" spans="1:5" ht="11.25">
      <c r="A9" s="293">
        <v>112200002</v>
      </c>
      <c r="B9" s="273" t="s">
        <v>372</v>
      </c>
      <c r="C9" s="294">
        <v>21672.22</v>
      </c>
      <c r="D9" s="294">
        <v>21672.22</v>
      </c>
      <c r="E9" s="205"/>
    </row>
    <row r="10" spans="1:7" ht="11.25">
      <c r="A10" s="181"/>
      <c r="B10" s="181"/>
      <c r="C10" s="205"/>
      <c r="D10" s="205"/>
      <c r="E10" s="205"/>
      <c r="G10" s="38"/>
    </row>
    <row r="11" spans="1:5" ht="11.25">
      <c r="A11" s="182"/>
      <c r="B11" s="182" t="s">
        <v>57</v>
      </c>
      <c r="C11" s="206">
        <f>SUM(C8:C10)</f>
        <v>36106.68</v>
      </c>
      <c r="D11" s="206">
        <f>SUM(D8:D10)</f>
        <v>36106.68</v>
      </c>
      <c r="E11" s="206">
        <f>SUM(E8:E10)</f>
        <v>0</v>
      </c>
    </row>
    <row r="12" spans="1:5" ht="11.25">
      <c r="A12" s="194"/>
      <c r="B12" s="194"/>
      <c r="C12" s="202"/>
      <c r="D12" s="202"/>
      <c r="E12" s="202"/>
    </row>
    <row r="13" spans="1:5" ht="11.25">
      <c r="A13" s="194"/>
      <c r="B13" s="194"/>
      <c r="C13" s="202"/>
      <c r="D13" s="202"/>
      <c r="E13" s="202"/>
    </row>
    <row r="14" spans="1:5" s="36" customFormat="1" ht="11.25" customHeight="1">
      <c r="A14" s="34" t="s">
        <v>208</v>
      </c>
      <c r="B14" s="34"/>
      <c r="C14" s="35"/>
      <c r="D14" s="360" t="s">
        <v>58</v>
      </c>
      <c r="E14" s="360"/>
    </row>
    <row r="15" spans="1:5" ht="11.25">
      <c r="A15" s="12"/>
      <c r="B15" s="12"/>
      <c r="C15" s="3"/>
      <c r="D15" s="3"/>
      <c r="E15" s="3"/>
    </row>
    <row r="16" spans="1:5" ht="15" customHeight="1">
      <c r="A16" s="14" t="s">
        <v>51</v>
      </c>
      <c r="B16" s="15" t="s">
        <v>52</v>
      </c>
      <c r="C16" s="242" t="s">
        <v>53</v>
      </c>
      <c r="D16" s="37" t="s">
        <v>219</v>
      </c>
      <c r="E16" s="37" t="s">
        <v>59</v>
      </c>
    </row>
    <row r="17" spans="1:5" ht="11.25">
      <c r="A17" s="181"/>
      <c r="B17" s="181"/>
      <c r="C17" s="205"/>
      <c r="D17" s="205"/>
      <c r="E17" s="205"/>
    </row>
    <row r="18" spans="1:5" ht="11.25">
      <c r="A18" s="181"/>
      <c r="B18" s="181"/>
      <c r="C18" s="205"/>
      <c r="D18" s="205"/>
      <c r="E18" s="205"/>
    </row>
    <row r="19" spans="1:5" ht="11.25">
      <c r="A19" s="181"/>
      <c r="B19" s="181"/>
      <c r="C19" s="205"/>
      <c r="D19" s="205"/>
      <c r="E19" s="205"/>
    </row>
    <row r="20" spans="1:5" ht="11.25">
      <c r="A20" s="182"/>
      <c r="B20" s="182" t="s">
        <v>57</v>
      </c>
      <c r="C20" s="206">
        <f>SUM(C17:C19)</f>
        <v>0</v>
      </c>
      <c r="D20" s="206">
        <f>SUM(D17:D19)</f>
        <v>0</v>
      </c>
      <c r="E20" s="206">
        <f>SUM(E17:E19)</f>
        <v>0</v>
      </c>
    </row>
  </sheetData>
  <sheetProtection/>
  <mergeCells count="2">
    <mergeCell ref="D5:E5"/>
    <mergeCell ref="D14:E14"/>
  </mergeCells>
  <dataValidations count="5">
    <dataValidation allowBlank="1" showInputMessage="1" showErrorMessage="1" prompt="Saldo final al 31 de diciembre de 2012." sqref="E7 E16"/>
    <dataValidation allowBlank="1" showInputMessage="1" showErrorMessage="1" prompt="Corresponde al número de la cuenta de acuerdo al Plan de Cuentas emitido por el CONAC (DOF 22/11/2010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Saldo final de la Cuenta Pública presentada (mensual:  enero, febrero, marzo, etc.; trimestral: 1er, 2do, 3ro. o 4to.)." sqref="C7 C16"/>
    <dataValidation allowBlank="1" showInputMessage="1" showErrorMessage="1" prompt="Saldo final al 31 de diciembre de 2013." sqref="D7 D16"/>
  </dataValidations>
  <printOptions/>
  <pageMargins left="0.7" right="0.7" top="0.75" bottom="0.75" header="0.3" footer="0.3"/>
  <pageSetup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zoomScaleSheetLayoutView="100" zoomScalePageLayoutView="0" workbookViewId="0" topLeftCell="A1">
      <selection activeCell="E93" sqref="E93"/>
    </sheetView>
  </sheetViews>
  <sheetFormatPr defaultColWidth="11.421875" defaultRowHeight="15"/>
  <cols>
    <col min="1" max="1" width="17.140625" style="7" customWidth="1"/>
    <col min="2" max="2" width="39.8515625" style="7" bestFit="1" customWidth="1"/>
    <col min="3" max="7" width="15.7109375" style="8" customWidth="1"/>
    <col min="8" max="8" width="20.8515625" style="7" customWidth="1"/>
    <col min="9" max="9" width="22.421875" style="7" customWidth="1"/>
    <col min="10" max="10" width="150.7109375" style="7" customWidth="1"/>
    <col min="11" max="16384" width="11.421875" style="7" customWidth="1"/>
  </cols>
  <sheetData>
    <row r="1" spans="1:9" ht="11.25">
      <c r="A1" s="2" t="s">
        <v>47</v>
      </c>
      <c r="B1" s="2"/>
      <c r="I1" s="6" t="s">
        <v>48</v>
      </c>
    </row>
    <row r="2" spans="1:2" ht="11.25">
      <c r="A2" s="2" t="s">
        <v>49</v>
      </c>
      <c r="B2" s="2"/>
    </row>
    <row r="3" ht="11.25">
      <c r="J3" s="18"/>
    </row>
    <row r="4" ht="11.25">
      <c r="J4" s="18"/>
    </row>
    <row r="5" spans="1:9" ht="11.25" customHeight="1">
      <c r="A5" s="9" t="s">
        <v>200</v>
      </c>
      <c r="B5" s="10"/>
      <c r="E5" s="39"/>
      <c r="F5" s="39"/>
      <c r="I5" s="40" t="s">
        <v>60</v>
      </c>
    </row>
    <row r="6" spans="1:6" ht="11.25">
      <c r="A6" s="41"/>
      <c r="B6" s="41"/>
      <c r="C6" s="39"/>
      <c r="D6" s="39"/>
      <c r="E6" s="39"/>
      <c r="F6" s="39"/>
    </row>
    <row r="7" spans="1:9" ht="15" customHeight="1">
      <c r="A7" s="14" t="s">
        <v>51</v>
      </c>
      <c r="B7" s="15" t="s">
        <v>52</v>
      </c>
      <c r="C7" s="42" t="s">
        <v>61</v>
      </c>
      <c r="D7" s="42" t="s">
        <v>62</v>
      </c>
      <c r="E7" s="42" t="s">
        <v>63</v>
      </c>
      <c r="F7" s="42" t="s">
        <v>64</v>
      </c>
      <c r="G7" s="43" t="s">
        <v>65</v>
      </c>
      <c r="H7" s="15" t="s">
        <v>66</v>
      </c>
      <c r="I7" s="15" t="s">
        <v>67</v>
      </c>
    </row>
    <row r="8" spans="1:9" ht="11.25">
      <c r="A8" s="265">
        <v>112300001</v>
      </c>
      <c r="B8" s="52" t="s">
        <v>223</v>
      </c>
      <c r="C8" s="277">
        <v>70000</v>
      </c>
      <c r="D8" s="277">
        <v>40000</v>
      </c>
      <c r="E8" s="277">
        <v>0</v>
      </c>
      <c r="F8" s="277">
        <v>0</v>
      </c>
      <c r="G8" s="277">
        <v>30000</v>
      </c>
      <c r="H8" s="161"/>
      <c r="I8" s="162"/>
    </row>
    <row r="9" spans="1:9" ht="11.25">
      <c r="A9" s="265">
        <v>112300001</v>
      </c>
      <c r="B9" s="52" t="s">
        <v>224</v>
      </c>
      <c r="C9" s="277">
        <v>759.48</v>
      </c>
      <c r="D9" s="277">
        <v>255748.26</v>
      </c>
      <c r="E9" s="277">
        <v>480</v>
      </c>
      <c r="F9" s="277">
        <v>-179363.77</v>
      </c>
      <c r="G9" s="277">
        <v>-76105.01</v>
      </c>
      <c r="H9" s="161"/>
      <c r="I9" s="162"/>
    </row>
    <row r="10" spans="1:9" s="261" customFormat="1" ht="11.25">
      <c r="A10" s="265">
        <v>112300001</v>
      </c>
      <c r="B10" s="52" t="s">
        <v>225</v>
      </c>
      <c r="C10" s="277">
        <v>-4999</v>
      </c>
      <c r="D10" s="277">
        <v>37972.96</v>
      </c>
      <c r="E10" s="277">
        <v>17915.5</v>
      </c>
      <c r="F10" s="277">
        <v>48814.14</v>
      </c>
      <c r="G10" s="277">
        <v>-109701.6</v>
      </c>
      <c r="H10" s="161"/>
      <c r="I10" s="162"/>
    </row>
    <row r="11" spans="1:9" s="261" customFormat="1" ht="11.25">
      <c r="A11" s="265">
        <v>112300001</v>
      </c>
      <c r="B11" s="52" t="s">
        <v>226</v>
      </c>
      <c r="C11" s="277">
        <v>400</v>
      </c>
      <c r="D11" s="277">
        <v>2700</v>
      </c>
      <c r="E11" s="277">
        <v>0</v>
      </c>
      <c r="F11" s="277">
        <v>0</v>
      </c>
      <c r="G11" s="277">
        <v>-2300</v>
      </c>
      <c r="H11" s="161"/>
      <c r="I11" s="162"/>
    </row>
    <row r="12" spans="1:9" s="261" customFormat="1" ht="11.25">
      <c r="A12" s="265">
        <v>112300001</v>
      </c>
      <c r="B12" s="52" t="s">
        <v>227</v>
      </c>
      <c r="C12" s="277">
        <v>-10000</v>
      </c>
      <c r="D12" s="277">
        <v>0</v>
      </c>
      <c r="E12" s="277">
        <v>0</v>
      </c>
      <c r="F12" s="277">
        <v>0</v>
      </c>
      <c r="G12" s="277">
        <v>-10000</v>
      </c>
      <c r="H12" s="161"/>
      <c r="I12" s="162"/>
    </row>
    <row r="13" spans="1:9" s="261" customFormat="1" ht="11.25">
      <c r="A13" s="265">
        <v>112300001</v>
      </c>
      <c r="B13" s="52" t="s">
        <v>228</v>
      </c>
      <c r="C13" s="277">
        <v>-6200</v>
      </c>
      <c r="D13" s="277">
        <v>0</v>
      </c>
      <c r="E13" s="277">
        <v>0</v>
      </c>
      <c r="F13" s="277">
        <v>0</v>
      </c>
      <c r="G13" s="277">
        <v>-6200</v>
      </c>
      <c r="H13" s="161"/>
      <c r="I13" s="162"/>
    </row>
    <row r="14" spans="1:9" s="261" customFormat="1" ht="11.25">
      <c r="A14" s="266"/>
      <c r="B14" s="267" t="s">
        <v>229</v>
      </c>
      <c r="C14" s="169">
        <f>SUM(C8:C13)</f>
        <v>49960.479999999996</v>
      </c>
      <c r="D14" s="169">
        <f>SUM(D8:D13)</f>
        <v>336421.22000000003</v>
      </c>
      <c r="E14" s="169">
        <f>SUM(E8:E13)</f>
        <v>18395.5</v>
      </c>
      <c r="F14" s="169">
        <f>SUM(F8:F13)</f>
        <v>-130549.62999999999</v>
      </c>
      <c r="G14" s="169">
        <f>SUM(G8:G13)</f>
        <v>-174306.61</v>
      </c>
      <c r="H14" s="161"/>
      <c r="I14" s="162"/>
    </row>
    <row r="15" spans="1:9" s="261" customFormat="1" ht="11.25">
      <c r="A15" s="265">
        <v>112300003</v>
      </c>
      <c r="B15" s="52" t="s">
        <v>230</v>
      </c>
      <c r="C15" s="277">
        <v>206.68</v>
      </c>
      <c r="D15" s="277">
        <v>0</v>
      </c>
      <c r="E15" s="277">
        <v>3200</v>
      </c>
      <c r="F15" s="277">
        <v>25008.8</v>
      </c>
      <c r="G15" s="277">
        <v>-28002.12</v>
      </c>
      <c r="H15" s="161"/>
      <c r="I15" s="162"/>
    </row>
    <row r="16" spans="1:9" s="261" customFormat="1" ht="11.25">
      <c r="A16" s="265">
        <v>112300003</v>
      </c>
      <c r="B16" s="52" t="s">
        <v>224</v>
      </c>
      <c r="C16" s="277">
        <v>36430.64</v>
      </c>
      <c r="D16" s="277">
        <v>11500</v>
      </c>
      <c r="E16" s="277">
        <v>44930.64</v>
      </c>
      <c r="F16" s="277">
        <v>-20000</v>
      </c>
      <c r="G16" s="277">
        <v>0</v>
      </c>
      <c r="H16" s="161"/>
      <c r="I16" s="162"/>
    </row>
    <row r="17" spans="1:9" s="261" customFormat="1" ht="11.25">
      <c r="A17" s="265">
        <v>112300003</v>
      </c>
      <c r="B17" s="52" t="s">
        <v>231</v>
      </c>
      <c r="C17" s="277">
        <v>1397</v>
      </c>
      <c r="D17" s="277">
        <v>0</v>
      </c>
      <c r="E17" s="277">
        <v>6500</v>
      </c>
      <c r="F17" s="277">
        <v>-5103</v>
      </c>
      <c r="G17" s="277">
        <v>0</v>
      </c>
      <c r="H17" s="161"/>
      <c r="I17" s="162"/>
    </row>
    <row r="18" spans="1:9" s="261" customFormat="1" ht="11.25">
      <c r="A18" s="265">
        <v>112300003</v>
      </c>
      <c r="B18" s="52" t="s">
        <v>232</v>
      </c>
      <c r="C18" s="277">
        <v>18000</v>
      </c>
      <c r="D18" s="277">
        <v>0</v>
      </c>
      <c r="E18" s="277">
        <v>0</v>
      </c>
      <c r="F18" s="277">
        <v>0</v>
      </c>
      <c r="G18" s="277">
        <v>18000</v>
      </c>
      <c r="H18" s="161"/>
      <c r="I18" s="162"/>
    </row>
    <row r="19" spans="1:9" s="261" customFormat="1" ht="11.25">
      <c r="A19" s="265">
        <v>112300003</v>
      </c>
      <c r="B19" s="52" t="s">
        <v>373</v>
      </c>
      <c r="C19" s="277">
        <v>2591.24</v>
      </c>
      <c r="D19" s="277">
        <v>0</v>
      </c>
      <c r="E19" s="277">
        <v>0</v>
      </c>
      <c r="F19" s="277">
        <v>0</v>
      </c>
      <c r="G19" s="277">
        <v>2591.24</v>
      </c>
      <c r="H19" s="161"/>
      <c r="I19" s="162"/>
    </row>
    <row r="20" spans="1:9" s="261" customFormat="1" ht="11.25">
      <c r="A20" s="265">
        <v>112300003</v>
      </c>
      <c r="B20" s="52" t="s">
        <v>227</v>
      </c>
      <c r="C20" s="277">
        <v>189791</v>
      </c>
      <c r="D20" s="277">
        <v>84000</v>
      </c>
      <c r="E20" s="277">
        <v>129020</v>
      </c>
      <c r="F20" s="277">
        <v>-96229</v>
      </c>
      <c r="G20" s="277">
        <v>73000</v>
      </c>
      <c r="H20" s="161"/>
      <c r="I20" s="162"/>
    </row>
    <row r="21" spans="1:9" s="264" customFormat="1" ht="11.25">
      <c r="A21" s="265">
        <v>112300003</v>
      </c>
      <c r="B21" s="52" t="s">
        <v>233</v>
      </c>
      <c r="C21" s="277">
        <v>56161</v>
      </c>
      <c r="D21" s="277">
        <v>0</v>
      </c>
      <c r="E21" s="277">
        <v>0</v>
      </c>
      <c r="F21" s="277">
        <v>35161</v>
      </c>
      <c r="G21" s="277">
        <v>21000</v>
      </c>
      <c r="H21" s="161"/>
      <c r="I21" s="162"/>
    </row>
    <row r="22" spans="1:9" s="261" customFormat="1" ht="11.25">
      <c r="A22" s="268"/>
      <c r="B22" s="269" t="s">
        <v>234</v>
      </c>
      <c r="C22" s="169">
        <f>SUM(C15:C21)</f>
        <v>304577.56</v>
      </c>
      <c r="D22" s="169">
        <f>SUM(D15:D21)</f>
        <v>95500</v>
      </c>
      <c r="E22" s="169">
        <f>SUM(E15:E21)</f>
        <v>183650.64</v>
      </c>
      <c r="F22" s="169">
        <f>SUM(F15:F21)</f>
        <v>-61162.2</v>
      </c>
      <c r="G22" s="169">
        <f>SUM(G15:G21)</f>
        <v>86589.12</v>
      </c>
      <c r="H22" s="161"/>
      <c r="I22" s="162"/>
    </row>
    <row r="23" spans="1:9" s="261" customFormat="1" ht="11.25">
      <c r="A23" s="265">
        <v>112300009</v>
      </c>
      <c r="B23" s="270" t="s">
        <v>235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61"/>
      <c r="I23" s="162"/>
    </row>
    <row r="24" spans="1:9" s="261" customFormat="1" ht="11.25">
      <c r="A24" s="268"/>
      <c r="B24" s="269" t="s">
        <v>236</v>
      </c>
      <c r="C24" s="169">
        <f>SUM(C23)</f>
        <v>0</v>
      </c>
      <c r="D24" s="169">
        <f>SUM(D23)</f>
        <v>0</v>
      </c>
      <c r="E24" s="169">
        <f>SUM(E23)</f>
        <v>0</v>
      </c>
      <c r="F24" s="169">
        <f>SUM(F23)</f>
        <v>0</v>
      </c>
      <c r="G24" s="169">
        <f>SUM(G23)</f>
        <v>0</v>
      </c>
      <c r="H24" s="161"/>
      <c r="I24" s="162"/>
    </row>
    <row r="25" spans="1:9" s="261" customFormat="1" ht="11.25">
      <c r="A25" s="265">
        <v>112300011</v>
      </c>
      <c r="B25" s="52" t="s">
        <v>374</v>
      </c>
      <c r="C25" s="277">
        <v>500</v>
      </c>
      <c r="D25" s="277">
        <v>0</v>
      </c>
      <c r="E25" s="277">
        <v>0</v>
      </c>
      <c r="F25" s="277">
        <v>0</v>
      </c>
      <c r="G25" s="277">
        <v>500</v>
      </c>
      <c r="H25" s="161"/>
      <c r="I25" s="162"/>
    </row>
    <row r="26" spans="1:9" s="261" customFormat="1" ht="11.25">
      <c r="A26" s="265">
        <v>112300011</v>
      </c>
      <c r="B26" s="52" t="s">
        <v>237</v>
      </c>
      <c r="C26" s="277">
        <v>6522.84</v>
      </c>
      <c r="D26" s="277">
        <v>0</v>
      </c>
      <c r="E26" s="277">
        <v>0</v>
      </c>
      <c r="F26" s="277">
        <v>0</v>
      </c>
      <c r="G26" s="277">
        <v>6522.84</v>
      </c>
      <c r="H26" s="161"/>
      <c r="I26" s="162"/>
    </row>
    <row r="27" spans="1:9" s="261" customFormat="1" ht="11.25">
      <c r="A27" s="265">
        <v>112300011</v>
      </c>
      <c r="B27" s="52" t="s">
        <v>238</v>
      </c>
      <c r="C27" s="277">
        <v>12023.25</v>
      </c>
      <c r="D27" s="277">
        <v>0</v>
      </c>
      <c r="E27" s="277">
        <v>0</v>
      </c>
      <c r="F27" s="277">
        <v>0</v>
      </c>
      <c r="G27" s="277">
        <v>12023.25</v>
      </c>
      <c r="H27" s="161"/>
      <c r="I27" s="162"/>
    </row>
    <row r="28" spans="1:9" s="261" customFormat="1" ht="11.25">
      <c r="A28" s="265">
        <v>112300011</v>
      </c>
      <c r="B28" s="52" t="s">
        <v>239</v>
      </c>
      <c r="C28" s="277">
        <v>22646.82</v>
      </c>
      <c r="D28" s="277">
        <v>0</v>
      </c>
      <c r="E28" s="277">
        <v>0</v>
      </c>
      <c r="F28" s="277">
        <v>0</v>
      </c>
      <c r="G28" s="277">
        <v>22646.82</v>
      </c>
      <c r="H28" s="161"/>
      <c r="I28" s="162"/>
    </row>
    <row r="29" spans="1:9" s="264" customFormat="1" ht="11.25">
      <c r="A29" s="265">
        <v>112300011</v>
      </c>
      <c r="B29" s="52" t="s">
        <v>375</v>
      </c>
      <c r="C29" s="277">
        <v>1715</v>
      </c>
      <c r="D29" s="277">
        <v>0</v>
      </c>
      <c r="E29" s="277">
        <v>0</v>
      </c>
      <c r="F29" s="277">
        <v>0</v>
      </c>
      <c r="G29" s="277">
        <v>1715</v>
      </c>
      <c r="H29" s="161"/>
      <c r="I29" s="162"/>
    </row>
    <row r="30" spans="1:9" s="264" customFormat="1" ht="11.25">
      <c r="A30" s="265">
        <v>112300011</v>
      </c>
      <c r="B30" s="52" t="s">
        <v>376</v>
      </c>
      <c r="C30" s="277">
        <v>500</v>
      </c>
      <c r="D30" s="277">
        <v>0</v>
      </c>
      <c r="E30" s="277">
        <v>0</v>
      </c>
      <c r="F30" s="277">
        <v>0</v>
      </c>
      <c r="G30" s="277">
        <v>500</v>
      </c>
      <c r="H30" s="161"/>
      <c r="I30" s="162"/>
    </row>
    <row r="31" spans="1:9" s="264" customFormat="1" ht="11.25">
      <c r="A31" s="265">
        <v>112300011</v>
      </c>
      <c r="B31" s="52" t="s">
        <v>377</v>
      </c>
      <c r="C31" s="277">
        <v>600</v>
      </c>
      <c r="D31" s="277">
        <v>0</v>
      </c>
      <c r="E31" s="277">
        <v>0</v>
      </c>
      <c r="F31" s="277">
        <v>0</v>
      </c>
      <c r="G31" s="277">
        <v>600</v>
      </c>
      <c r="H31" s="161"/>
      <c r="I31" s="162"/>
    </row>
    <row r="32" spans="1:9" s="261" customFormat="1" ht="11.25">
      <c r="A32" s="271"/>
      <c r="B32" s="269" t="s">
        <v>240</v>
      </c>
      <c r="C32" s="169">
        <f>SUM(C25:C31)</f>
        <v>44507.91</v>
      </c>
      <c r="D32" s="169">
        <f>SUM(D25:D31)</f>
        <v>0</v>
      </c>
      <c r="E32" s="169">
        <f>SUM(E25:E31)</f>
        <v>0</v>
      </c>
      <c r="F32" s="169">
        <f>SUM(F25:F31)</f>
        <v>0</v>
      </c>
      <c r="G32" s="169">
        <f>SUM(G25:G31)</f>
        <v>44507.91</v>
      </c>
      <c r="H32" s="161"/>
      <c r="I32" s="162"/>
    </row>
    <row r="33" spans="1:9" ht="11.25">
      <c r="A33" s="209"/>
      <c r="B33" s="209" t="s">
        <v>57</v>
      </c>
      <c r="C33" s="165">
        <f>C32+C24+C22+C14</f>
        <v>399045.94999999995</v>
      </c>
      <c r="D33" s="165">
        <f>D32+D24+D22+D14</f>
        <v>431921.22000000003</v>
      </c>
      <c r="E33" s="165">
        <f>E32+E24+E22+E14</f>
        <v>202046.14</v>
      </c>
      <c r="F33" s="165">
        <f>F32+F24+F22+F14</f>
        <v>-191711.83</v>
      </c>
      <c r="G33" s="165">
        <f>G32+G24+G22+G14</f>
        <v>-43209.57999999999</v>
      </c>
      <c r="H33" s="163"/>
      <c r="I33" s="163"/>
    </row>
    <row r="34" spans="1:9" ht="11.25">
      <c r="A34" s="194"/>
      <c r="B34" s="194"/>
      <c r="C34" s="202"/>
      <c r="D34" s="202"/>
      <c r="E34" s="202"/>
      <c r="F34" s="202"/>
      <c r="G34" s="202"/>
      <c r="H34" s="194"/>
      <c r="I34" s="194"/>
    </row>
    <row r="35" spans="1:9" ht="11.25">
      <c r="A35" s="194"/>
      <c r="B35" s="194"/>
      <c r="C35" s="202"/>
      <c r="D35" s="202"/>
      <c r="E35" s="202"/>
      <c r="F35" s="202"/>
      <c r="G35" s="202"/>
      <c r="H35" s="194"/>
      <c r="I35" s="194"/>
    </row>
    <row r="36" spans="1:9" ht="11.25" customHeight="1">
      <c r="A36" s="9" t="s">
        <v>209</v>
      </c>
      <c r="B36" s="10"/>
      <c r="E36" s="39"/>
      <c r="F36" s="39"/>
      <c r="I36" s="40" t="s">
        <v>60</v>
      </c>
    </row>
    <row r="37" spans="1:6" ht="11.25">
      <c r="A37" s="41"/>
      <c r="B37" s="41"/>
      <c r="C37" s="39"/>
      <c r="D37" s="39"/>
      <c r="E37" s="39"/>
      <c r="F37" s="39"/>
    </row>
    <row r="38" spans="1:9" ht="15" customHeight="1">
      <c r="A38" s="14" t="s">
        <v>51</v>
      </c>
      <c r="B38" s="296" t="s">
        <v>52</v>
      </c>
      <c r="C38" s="297" t="s">
        <v>61</v>
      </c>
      <c r="D38" s="297" t="s">
        <v>62</v>
      </c>
      <c r="E38" s="297" t="s">
        <v>63</v>
      </c>
      <c r="F38" s="297" t="s">
        <v>64</v>
      </c>
      <c r="G38" s="298" t="s">
        <v>65</v>
      </c>
      <c r="H38" s="15" t="s">
        <v>66</v>
      </c>
      <c r="I38" s="15" t="s">
        <v>67</v>
      </c>
    </row>
    <row r="39" spans="1:9" ht="11.25">
      <c r="A39" s="272">
        <v>112500001</v>
      </c>
      <c r="B39" s="273" t="s">
        <v>241</v>
      </c>
      <c r="C39" s="294">
        <v>10000</v>
      </c>
      <c r="D39" s="294">
        <v>0</v>
      </c>
      <c r="E39" s="294">
        <v>0</v>
      </c>
      <c r="F39" s="294">
        <v>0</v>
      </c>
      <c r="G39" s="294">
        <v>10000</v>
      </c>
      <c r="H39" s="295"/>
      <c r="I39" s="161"/>
    </row>
    <row r="40" spans="1:9" s="261" customFormat="1" ht="11.25">
      <c r="A40" s="272">
        <v>112500001</v>
      </c>
      <c r="B40" s="273" t="s">
        <v>242</v>
      </c>
      <c r="C40" s="294">
        <v>2000</v>
      </c>
      <c r="D40" s="294">
        <v>810.82</v>
      </c>
      <c r="E40" s="294">
        <v>-57</v>
      </c>
      <c r="F40" s="294">
        <v>0</v>
      </c>
      <c r="G40" s="294">
        <v>1246.18</v>
      </c>
      <c r="H40" s="295"/>
      <c r="I40" s="161"/>
    </row>
    <row r="41" spans="1:9" s="261" customFormat="1" ht="11.25">
      <c r="A41" s="272">
        <v>112500001</v>
      </c>
      <c r="B41" s="273" t="s">
        <v>243</v>
      </c>
      <c r="C41" s="294">
        <v>1500</v>
      </c>
      <c r="D41" s="294">
        <v>1000</v>
      </c>
      <c r="E41" s="294">
        <v>-500</v>
      </c>
      <c r="F41" s="294">
        <v>0</v>
      </c>
      <c r="G41" s="294">
        <v>1000</v>
      </c>
      <c r="H41" s="295"/>
      <c r="I41" s="161"/>
    </row>
    <row r="42" spans="1:9" s="261" customFormat="1" ht="11.25">
      <c r="A42" s="272">
        <v>112500001</v>
      </c>
      <c r="B42" s="273" t="s">
        <v>244</v>
      </c>
      <c r="C42" s="294">
        <v>2000</v>
      </c>
      <c r="D42" s="294">
        <v>500</v>
      </c>
      <c r="E42" s="294">
        <v>0</v>
      </c>
      <c r="F42" s="294">
        <v>0</v>
      </c>
      <c r="G42" s="294">
        <v>1500</v>
      </c>
      <c r="H42" s="295"/>
      <c r="I42" s="161"/>
    </row>
    <row r="43" spans="1:9" s="261" customFormat="1" ht="11.25">
      <c r="A43" s="272">
        <v>112500001</v>
      </c>
      <c r="B43" s="273" t="s">
        <v>231</v>
      </c>
      <c r="C43" s="294">
        <v>4000</v>
      </c>
      <c r="D43" s="294">
        <v>0</v>
      </c>
      <c r="E43" s="294">
        <v>0</v>
      </c>
      <c r="F43" s="294">
        <v>10000</v>
      </c>
      <c r="G43" s="294">
        <v>-6000</v>
      </c>
      <c r="H43" s="295"/>
      <c r="I43" s="161"/>
    </row>
    <row r="44" spans="1:9" s="261" customFormat="1" ht="11.25">
      <c r="A44" s="272">
        <v>112500001</v>
      </c>
      <c r="B44" s="273" t="s">
        <v>232</v>
      </c>
      <c r="C44" s="294">
        <v>-8000</v>
      </c>
      <c r="D44" s="294">
        <v>0</v>
      </c>
      <c r="E44" s="294">
        <v>0</v>
      </c>
      <c r="F44" s="294">
        <v>0</v>
      </c>
      <c r="G44" s="294">
        <v>-8000</v>
      </c>
      <c r="H44" s="295"/>
      <c r="I44" s="161"/>
    </row>
    <row r="45" spans="1:9" s="261" customFormat="1" ht="11.25">
      <c r="A45" s="272">
        <v>112500001</v>
      </c>
      <c r="B45" s="273" t="s">
        <v>245</v>
      </c>
      <c r="C45" s="294">
        <v>7000</v>
      </c>
      <c r="D45" s="294">
        <v>0</v>
      </c>
      <c r="E45" s="294">
        <v>0</v>
      </c>
      <c r="F45" s="294">
        <v>0</v>
      </c>
      <c r="G45" s="294">
        <v>7000</v>
      </c>
      <c r="H45" s="295"/>
      <c r="I45" s="161"/>
    </row>
    <row r="46" spans="1:9" s="261" customFormat="1" ht="11.25">
      <c r="A46" s="272">
        <v>112500001</v>
      </c>
      <c r="B46" s="273" t="s">
        <v>246</v>
      </c>
      <c r="C46" s="294">
        <v>1500</v>
      </c>
      <c r="D46" s="294">
        <v>0</v>
      </c>
      <c r="E46" s="294">
        <v>0</v>
      </c>
      <c r="F46" s="294">
        <v>0</v>
      </c>
      <c r="G46" s="294">
        <v>1500</v>
      </c>
      <c r="H46" s="295"/>
      <c r="I46" s="161"/>
    </row>
    <row r="47" spans="1:9" ht="11.25">
      <c r="A47" s="208"/>
      <c r="B47" s="299" t="s">
        <v>57</v>
      </c>
      <c r="C47" s="240">
        <f>SUM(C39:C46)</f>
        <v>20000</v>
      </c>
      <c r="D47" s="240">
        <f>SUM(D39:D46)</f>
        <v>2310.82</v>
      </c>
      <c r="E47" s="240">
        <f>SUM(E39:E46)</f>
        <v>-557</v>
      </c>
      <c r="F47" s="240">
        <f>SUM(F39:F46)</f>
        <v>10000</v>
      </c>
      <c r="G47" s="240">
        <f>SUM(G39:G46)</f>
        <v>8246.18</v>
      </c>
      <c r="H47" s="163"/>
      <c r="I47" s="163"/>
    </row>
    <row r="49" spans="1:8" ht="11.25">
      <c r="A49" s="44"/>
      <c r="B49" s="44"/>
      <c r="C49" s="45"/>
      <c r="D49" s="45"/>
      <c r="E49" s="45"/>
      <c r="F49" s="45"/>
      <c r="G49" s="45"/>
      <c r="H49" s="44"/>
    </row>
    <row r="50" spans="1:9" ht="11.25">
      <c r="A50" s="9" t="s">
        <v>221</v>
      </c>
      <c r="B50" s="10"/>
      <c r="E50" s="39"/>
      <c r="F50" s="39"/>
      <c r="H50" s="261"/>
      <c r="I50" s="40" t="s">
        <v>60</v>
      </c>
    </row>
    <row r="51" spans="1:9" ht="11.25">
      <c r="A51" s="41"/>
      <c r="B51" s="41"/>
      <c r="C51" s="39"/>
      <c r="D51" s="39"/>
      <c r="E51" s="39"/>
      <c r="F51" s="39"/>
      <c r="H51" s="261"/>
      <c r="I51" s="261"/>
    </row>
    <row r="52" spans="1:9" ht="11.25">
      <c r="A52" s="14" t="s">
        <v>51</v>
      </c>
      <c r="B52" s="296" t="s">
        <v>52</v>
      </c>
      <c r="C52" s="297" t="s">
        <v>61</v>
      </c>
      <c r="D52" s="297" t="s">
        <v>62</v>
      </c>
      <c r="E52" s="297" t="s">
        <v>63</v>
      </c>
      <c r="F52" s="297" t="s">
        <v>64</v>
      </c>
      <c r="G52" s="298" t="s">
        <v>65</v>
      </c>
      <c r="H52" s="15" t="s">
        <v>66</v>
      </c>
      <c r="I52" s="15" t="s">
        <v>67</v>
      </c>
    </row>
    <row r="53" spans="1:9" ht="11.25">
      <c r="A53" s="274" t="s">
        <v>247</v>
      </c>
      <c r="B53" s="300" t="s">
        <v>248</v>
      </c>
      <c r="C53" s="301">
        <v>120420</v>
      </c>
      <c r="D53" s="301">
        <v>0</v>
      </c>
      <c r="E53" s="301">
        <v>0</v>
      </c>
      <c r="F53" s="301">
        <v>120420</v>
      </c>
      <c r="G53" s="301">
        <v>0</v>
      </c>
      <c r="H53" s="295"/>
      <c r="I53" s="162"/>
    </row>
    <row r="54" spans="1:9" s="261" customFormat="1" ht="11.25">
      <c r="A54" s="274" t="s">
        <v>247</v>
      </c>
      <c r="B54" s="300" t="s">
        <v>249</v>
      </c>
      <c r="C54" s="301">
        <v>1079779.42</v>
      </c>
      <c r="D54" s="301">
        <v>0</v>
      </c>
      <c r="E54" s="301">
        <v>627841.97</v>
      </c>
      <c r="F54" s="301">
        <v>-105841.97</v>
      </c>
      <c r="G54" s="301">
        <v>557779.42</v>
      </c>
      <c r="H54" s="295"/>
      <c r="I54" s="162"/>
    </row>
    <row r="55" spans="1:9" s="261" customFormat="1" ht="11.25">
      <c r="A55" s="274" t="s">
        <v>247</v>
      </c>
      <c r="B55" s="300" t="s">
        <v>250</v>
      </c>
      <c r="C55" s="301">
        <v>-0.1</v>
      </c>
      <c r="D55" s="301">
        <v>350000</v>
      </c>
      <c r="E55" s="301">
        <v>382000</v>
      </c>
      <c r="F55" s="301">
        <v>-732000</v>
      </c>
      <c r="G55" s="301">
        <v>-0.1</v>
      </c>
      <c r="H55" s="295"/>
      <c r="I55" s="162"/>
    </row>
    <row r="56" spans="1:9" s="261" customFormat="1" ht="11.25">
      <c r="A56" s="274" t="s">
        <v>247</v>
      </c>
      <c r="B56" s="300" t="s">
        <v>251</v>
      </c>
      <c r="C56" s="301">
        <v>245163.74</v>
      </c>
      <c r="D56" s="301">
        <v>0</v>
      </c>
      <c r="E56" s="301">
        <v>0</v>
      </c>
      <c r="F56" s="301">
        <v>554857.28</v>
      </c>
      <c r="G56" s="301">
        <v>-309693.54</v>
      </c>
      <c r="H56" s="295"/>
      <c r="I56" s="162"/>
    </row>
    <row r="57" spans="1:9" s="261" customFormat="1" ht="11.25">
      <c r="A57" s="274" t="s">
        <v>247</v>
      </c>
      <c r="B57" s="300" t="s">
        <v>253</v>
      </c>
      <c r="C57" s="301">
        <v>0.7</v>
      </c>
      <c r="D57" s="301">
        <v>875383.77</v>
      </c>
      <c r="E57" s="301">
        <v>0</v>
      </c>
      <c r="F57" s="301">
        <v>0</v>
      </c>
      <c r="G57" s="301">
        <v>-875383.07</v>
      </c>
      <c r="H57" s="295"/>
      <c r="I57" s="162"/>
    </row>
    <row r="58" spans="1:9" s="261" customFormat="1" ht="11.25">
      <c r="A58" s="274" t="s">
        <v>247</v>
      </c>
      <c r="B58" s="300" t="s">
        <v>248</v>
      </c>
      <c r="C58" s="301">
        <v>182821.81</v>
      </c>
      <c r="D58" s="301">
        <v>0</v>
      </c>
      <c r="E58" s="301">
        <v>0</v>
      </c>
      <c r="F58" s="301">
        <v>182821.81</v>
      </c>
      <c r="G58" s="301">
        <v>0</v>
      </c>
      <c r="H58" s="295"/>
      <c r="I58" s="162"/>
    </row>
    <row r="59" spans="1:9" s="261" customFormat="1" ht="11.25">
      <c r="A59" s="274" t="s">
        <v>247</v>
      </c>
      <c r="B59" s="300" t="s">
        <v>254</v>
      </c>
      <c r="C59" s="301">
        <v>11155.04</v>
      </c>
      <c r="D59" s="301">
        <v>0</v>
      </c>
      <c r="E59" s="301">
        <v>0</v>
      </c>
      <c r="F59" s="301">
        <v>0</v>
      </c>
      <c r="G59" s="301">
        <v>11155.04</v>
      </c>
      <c r="H59" s="295"/>
      <c r="I59" s="162"/>
    </row>
    <row r="60" spans="1:9" s="261" customFormat="1" ht="11.25">
      <c r="A60" s="274" t="s">
        <v>247</v>
      </c>
      <c r="B60" s="300" t="s">
        <v>255</v>
      </c>
      <c r="C60" s="301">
        <v>134.65</v>
      </c>
      <c r="D60" s="301">
        <v>0</v>
      </c>
      <c r="E60" s="301">
        <v>0</v>
      </c>
      <c r="F60" s="301">
        <v>275845</v>
      </c>
      <c r="G60" s="301">
        <v>-275710.35</v>
      </c>
      <c r="H60" s="295"/>
      <c r="I60" s="162"/>
    </row>
    <row r="61" spans="1:9" s="261" customFormat="1" ht="11.25">
      <c r="A61" s="274" t="s">
        <v>247</v>
      </c>
      <c r="B61" s="300" t="s">
        <v>256</v>
      </c>
      <c r="C61" s="301">
        <v>488718.84</v>
      </c>
      <c r="D61" s="301">
        <v>0</v>
      </c>
      <c r="E61" s="301">
        <v>0</v>
      </c>
      <c r="F61" s="301">
        <v>0</v>
      </c>
      <c r="G61" s="301">
        <v>488718.84</v>
      </c>
      <c r="H61" s="295"/>
      <c r="I61" s="162"/>
    </row>
    <row r="62" spans="1:9" s="261" customFormat="1" ht="11.25">
      <c r="A62" s="274" t="s">
        <v>247</v>
      </c>
      <c r="B62" s="300" t="s">
        <v>257</v>
      </c>
      <c r="C62" s="301">
        <v>360</v>
      </c>
      <c r="D62" s="301">
        <v>0</v>
      </c>
      <c r="E62" s="301">
        <v>0</v>
      </c>
      <c r="F62" s="301">
        <v>0</v>
      </c>
      <c r="G62" s="301">
        <v>360</v>
      </c>
      <c r="H62" s="295"/>
      <c r="I62" s="162"/>
    </row>
    <row r="63" spans="1:9" s="261" customFormat="1" ht="11.25">
      <c r="A63" s="274" t="s">
        <v>247</v>
      </c>
      <c r="B63" s="300" t="s">
        <v>235</v>
      </c>
      <c r="C63" s="301">
        <v>2336292.11</v>
      </c>
      <c r="D63" s="301">
        <v>0</v>
      </c>
      <c r="E63" s="301">
        <v>0</v>
      </c>
      <c r="F63" s="301">
        <v>0</v>
      </c>
      <c r="G63" s="301">
        <v>2336292.11</v>
      </c>
      <c r="H63" s="295"/>
      <c r="I63" s="162"/>
    </row>
    <row r="64" spans="1:9" s="261" customFormat="1" ht="11.25">
      <c r="A64" s="274" t="s">
        <v>247</v>
      </c>
      <c r="B64" s="300" t="s">
        <v>258</v>
      </c>
      <c r="C64" s="301">
        <v>476.6</v>
      </c>
      <c r="D64" s="301">
        <v>0</v>
      </c>
      <c r="E64" s="301">
        <v>0</v>
      </c>
      <c r="F64" s="301">
        <v>476.6</v>
      </c>
      <c r="G64" s="301">
        <v>0</v>
      </c>
      <c r="H64" s="295"/>
      <c r="I64" s="162"/>
    </row>
    <row r="65" spans="1:9" s="261" customFormat="1" ht="11.25">
      <c r="A65" s="274" t="s">
        <v>247</v>
      </c>
      <c r="B65" s="300" t="s">
        <v>259</v>
      </c>
      <c r="C65" s="301">
        <v>1500</v>
      </c>
      <c r="D65" s="301">
        <v>0</v>
      </c>
      <c r="E65" s="301">
        <v>0</v>
      </c>
      <c r="F65" s="301">
        <v>1500</v>
      </c>
      <c r="G65" s="301">
        <v>0</v>
      </c>
      <c r="H65" s="295"/>
      <c r="I65" s="162"/>
    </row>
    <row r="66" spans="1:9" s="261" customFormat="1" ht="11.25">
      <c r="A66" s="274" t="s">
        <v>247</v>
      </c>
      <c r="B66" s="300" t="s">
        <v>260</v>
      </c>
      <c r="C66" s="301">
        <v>85673.54</v>
      </c>
      <c r="D66" s="301">
        <v>284372.44</v>
      </c>
      <c r="E66" s="301">
        <v>85673.54</v>
      </c>
      <c r="F66" s="301">
        <v>-284372.44</v>
      </c>
      <c r="G66" s="301">
        <v>0</v>
      </c>
      <c r="H66" s="295"/>
      <c r="I66" s="162"/>
    </row>
    <row r="67" spans="1:9" s="261" customFormat="1" ht="11.25">
      <c r="A67" s="274" t="s">
        <v>247</v>
      </c>
      <c r="B67" s="300" t="s">
        <v>261</v>
      </c>
      <c r="C67" s="301">
        <v>220400</v>
      </c>
      <c r="D67" s="301">
        <v>0</v>
      </c>
      <c r="E67" s="301">
        <v>11600</v>
      </c>
      <c r="F67" s="301">
        <v>208800</v>
      </c>
      <c r="G67" s="301">
        <v>0</v>
      </c>
      <c r="H67" s="295"/>
      <c r="I67" s="162"/>
    </row>
    <row r="68" spans="1:9" ht="11.25">
      <c r="A68" s="182"/>
      <c r="B68" s="182" t="s">
        <v>57</v>
      </c>
      <c r="C68" s="206">
        <f>SUM(C53:C67)</f>
        <v>4772896.349999999</v>
      </c>
      <c r="D68" s="206">
        <f>SUM(D53:D67)</f>
        <v>1509756.21</v>
      </c>
      <c r="E68" s="206">
        <f>SUM(E53:E67)</f>
        <v>1107115.51</v>
      </c>
      <c r="F68" s="206">
        <f>SUM(F53:F67)</f>
        <v>222506.28000000003</v>
      </c>
      <c r="G68" s="167">
        <f>SUM(G53:G67)</f>
        <v>1933518.35</v>
      </c>
      <c r="H68" s="163"/>
      <c r="I68" s="163"/>
    </row>
    <row r="72" spans="1:9" ht="11.25">
      <c r="A72" s="9" t="s">
        <v>222</v>
      </c>
      <c r="B72" s="10"/>
      <c r="E72" s="39"/>
      <c r="F72" s="39"/>
      <c r="H72" s="261"/>
      <c r="I72" s="40" t="s">
        <v>60</v>
      </c>
    </row>
    <row r="73" spans="1:9" ht="11.25">
      <c r="A73" s="41"/>
      <c r="B73" s="41"/>
      <c r="C73" s="39"/>
      <c r="D73" s="39"/>
      <c r="E73" s="39"/>
      <c r="F73" s="39"/>
      <c r="H73" s="261"/>
      <c r="I73" s="261"/>
    </row>
    <row r="74" spans="1:9" ht="11.25">
      <c r="A74" s="14" t="s">
        <v>51</v>
      </c>
      <c r="B74" s="296" t="s">
        <v>52</v>
      </c>
      <c r="C74" s="297" t="s">
        <v>61</v>
      </c>
      <c r="D74" s="297" t="s">
        <v>62</v>
      </c>
      <c r="E74" s="297" t="s">
        <v>63</v>
      </c>
      <c r="F74" s="297" t="s">
        <v>64</v>
      </c>
      <c r="G74" s="298" t="s">
        <v>65</v>
      </c>
      <c r="H74" s="15" t="s">
        <v>66</v>
      </c>
      <c r="I74" s="15" t="s">
        <v>67</v>
      </c>
    </row>
    <row r="75" spans="1:9" ht="11.25">
      <c r="A75" s="275" t="s">
        <v>262</v>
      </c>
      <c r="B75" s="300" t="s">
        <v>248</v>
      </c>
      <c r="C75" s="301">
        <v>48180</v>
      </c>
      <c r="D75" s="301">
        <v>183180</v>
      </c>
      <c r="E75" s="301">
        <v>0</v>
      </c>
      <c r="F75" s="301">
        <v>-135000</v>
      </c>
      <c r="G75" s="301">
        <v>0</v>
      </c>
      <c r="H75" s="295"/>
      <c r="I75" s="162"/>
    </row>
    <row r="76" spans="1:9" s="261" customFormat="1" ht="11.25">
      <c r="A76" s="275" t="s">
        <v>262</v>
      </c>
      <c r="B76" s="300" t="s">
        <v>263</v>
      </c>
      <c r="C76" s="301">
        <v>0.51</v>
      </c>
      <c r="D76" s="301">
        <v>0</v>
      </c>
      <c r="E76" s="301">
        <v>0</v>
      </c>
      <c r="F76" s="301">
        <v>799739.41</v>
      </c>
      <c r="G76" s="301">
        <v>-799738.9</v>
      </c>
      <c r="H76" s="295"/>
      <c r="I76" s="162"/>
    </row>
    <row r="77" spans="1:9" s="261" customFormat="1" ht="11.25">
      <c r="A77" s="275" t="s">
        <v>262</v>
      </c>
      <c r="B77" s="300" t="s">
        <v>264</v>
      </c>
      <c r="C77" s="301">
        <v>26559</v>
      </c>
      <c r="D77" s="301">
        <v>26559</v>
      </c>
      <c r="E77" s="301">
        <v>0</v>
      </c>
      <c r="F77" s="301">
        <v>0</v>
      </c>
      <c r="G77" s="301">
        <v>0</v>
      </c>
      <c r="H77" s="295"/>
      <c r="I77" s="162"/>
    </row>
    <row r="78" spans="1:9" s="261" customFormat="1" ht="11.25">
      <c r="A78" s="275" t="s">
        <v>262</v>
      </c>
      <c r="B78" s="300" t="s">
        <v>265</v>
      </c>
      <c r="C78" s="301">
        <v>28930.92</v>
      </c>
      <c r="D78" s="301">
        <v>0</v>
      </c>
      <c r="E78" s="301">
        <v>0</v>
      </c>
      <c r="F78" s="301">
        <v>0</v>
      </c>
      <c r="G78" s="301">
        <v>28930.92</v>
      </c>
      <c r="H78" s="295"/>
      <c r="I78" s="162"/>
    </row>
    <row r="79" spans="1:9" s="261" customFormat="1" ht="11.25">
      <c r="A79" s="275" t="s">
        <v>262</v>
      </c>
      <c r="B79" s="300" t="s">
        <v>266</v>
      </c>
      <c r="C79" s="301">
        <v>4769.99</v>
      </c>
      <c r="D79" s="301">
        <v>482583.36</v>
      </c>
      <c r="E79" s="301">
        <v>0</v>
      </c>
      <c r="F79" s="301">
        <v>72902.13</v>
      </c>
      <c r="G79" s="301">
        <v>-550715.5</v>
      </c>
      <c r="H79" s="295"/>
      <c r="I79" s="162"/>
    </row>
    <row r="80" spans="1:9" s="261" customFormat="1" ht="11.25">
      <c r="A80" s="275" t="s">
        <v>262</v>
      </c>
      <c r="B80" s="300" t="s">
        <v>267</v>
      </c>
      <c r="C80" s="301">
        <v>230824.82</v>
      </c>
      <c r="D80" s="301">
        <v>31811.72</v>
      </c>
      <c r="E80" s="301">
        <v>0</v>
      </c>
      <c r="F80" s="301">
        <v>1245042.36</v>
      </c>
      <c r="G80" s="301">
        <v>-1046029.26</v>
      </c>
      <c r="H80" s="295"/>
      <c r="I80" s="162"/>
    </row>
    <row r="81" spans="1:9" s="261" customFormat="1" ht="11.25">
      <c r="A81" s="275" t="s">
        <v>262</v>
      </c>
      <c r="B81" s="300" t="s">
        <v>268</v>
      </c>
      <c r="C81" s="301">
        <v>227635.6</v>
      </c>
      <c r="D81" s="301">
        <v>0</v>
      </c>
      <c r="E81" s="301">
        <v>0</v>
      </c>
      <c r="F81" s="301">
        <v>0</v>
      </c>
      <c r="G81" s="301">
        <v>227635.6</v>
      </c>
      <c r="H81" s="295"/>
      <c r="I81" s="162"/>
    </row>
    <row r="82" spans="1:9" s="261" customFormat="1" ht="11.25">
      <c r="A82" s="275" t="s">
        <v>262</v>
      </c>
      <c r="B82" s="300" t="s">
        <v>269</v>
      </c>
      <c r="C82" s="301">
        <v>-0.01</v>
      </c>
      <c r="D82" s="301">
        <v>0</v>
      </c>
      <c r="E82" s="301">
        <v>0</v>
      </c>
      <c r="F82" s="301">
        <v>0</v>
      </c>
      <c r="G82" s="301">
        <v>-0.01</v>
      </c>
      <c r="H82" s="295"/>
      <c r="I82" s="162"/>
    </row>
    <row r="83" spans="1:9" s="261" customFormat="1" ht="11.25">
      <c r="A83" s="275" t="s">
        <v>262</v>
      </c>
      <c r="B83" s="300" t="s">
        <v>270</v>
      </c>
      <c r="C83" s="301">
        <v>-19740.19</v>
      </c>
      <c r="D83" s="301">
        <v>0</v>
      </c>
      <c r="E83" s="301">
        <v>0</v>
      </c>
      <c r="F83" s="301">
        <v>0</v>
      </c>
      <c r="G83" s="301">
        <v>-19740.19</v>
      </c>
      <c r="H83" s="295"/>
      <c r="I83" s="162"/>
    </row>
    <row r="84" spans="1:9" s="261" customFormat="1" ht="11.25">
      <c r="A84" s="275" t="s">
        <v>262</v>
      </c>
      <c r="B84" s="300" t="s">
        <v>271</v>
      </c>
      <c r="C84" s="301">
        <v>854920.95</v>
      </c>
      <c r="D84" s="301">
        <v>793117.26</v>
      </c>
      <c r="E84" s="301">
        <v>0</v>
      </c>
      <c r="F84" s="301">
        <v>-22466.1</v>
      </c>
      <c r="G84" s="301">
        <v>84269.79</v>
      </c>
      <c r="H84" s="295"/>
      <c r="I84" s="162"/>
    </row>
    <row r="85" spans="1:9" s="261" customFormat="1" ht="11.25">
      <c r="A85" s="275" t="s">
        <v>262</v>
      </c>
      <c r="B85" s="300" t="s">
        <v>272</v>
      </c>
      <c r="C85" s="301">
        <v>11338.43</v>
      </c>
      <c r="D85" s="301">
        <v>0</v>
      </c>
      <c r="E85" s="301">
        <v>0</v>
      </c>
      <c r="F85" s="301">
        <v>0</v>
      </c>
      <c r="G85" s="301">
        <v>11338.43</v>
      </c>
      <c r="H85" s="295"/>
      <c r="I85" s="162"/>
    </row>
    <row r="86" spans="1:9" s="261" customFormat="1" ht="11.25">
      <c r="A86" s="275" t="s">
        <v>262</v>
      </c>
      <c r="B86" s="300" t="s">
        <v>273</v>
      </c>
      <c r="C86" s="301">
        <v>136429.79</v>
      </c>
      <c r="D86" s="301">
        <v>136429.79</v>
      </c>
      <c r="E86" s="301">
        <v>0</v>
      </c>
      <c r="F86" s="301">
        <v>0</v>
      </c>
      <c r="G86" s="301">
        <v>0</v>
      </c>
      <c r="H86" s="295"/>
      <c r="I86" s="162"/>
    </row>
    <row r="87" spans="1:9" s="261" customFormat="1" ht="11.25">
      <c r="A87" s="275" t="s">
        <v>262</v>
      </c>
      <c r="B87" s="300" t="s">
        <v>274</v>
      </c>
      <c r="C87" s="301">
        <v>19740.19</v>
      </c>
      <c r="D87" s="301">
        <v>171393.78</v>
      </c>
      <c r="E87" s="301">
        <v>0</v>
      </c>
      <c r="F87" s="301">
        <v>-151653.59</v>
      </c>
      <c r="G87" s="301">
        <v>0</v>
      </c>
      <c r="H87" s="295"/>
      <c r="I87" s="162"/>
    </row>
    <row r="88" spans="1:9" s="261" customFormat="1" ht="11.25">
      <c r="A88" s="275" t="s">
        <v>262</v>
      </c>
      <c r="B88" s="300" t="s">
        <v>251</v>
      </c>
      <c r="C88" s="301">
        <v>143125.57</v>
      </c>
      <c r="D88" s="301">
        <v>0</v>
      </c>
      <c r="E88" s="301">
        <v>0</v>
      </c>
      <c r="F88" s="301">
        <v>1540921.09</v>
      </c>
      <c r="G88" s="301">
        <v>-1397795.52</v>
      </c>
      <c r="H88" s="295"/>
      <c r="I88" s="162"/>
    </row>
    <row r="89" spans="1:9" s="261" customFormat="1" ht="11.25">
      <c r="A89" s="275" t="s">
        <v>262</v>
      </c>
      <c r="B89" s="300" t="s">
        <v>275</v>
      </c>
      <c r="C89" s="301">
        <v>279113.43</v>
      </c>
      <c r="D89" s="301">
        <v>0</v>
      </c>
      <c r="E89" s="301">
        <v>0</v>
      </c>
      <c r="F89" s="301">
        <v>0</v>
      </c>
      <c r="G89" s="301">
        <v>279113.43</v>
      </c>
      <c r="H89" s="295"/>
      <c r="I89" s="162"/>
    </row>
    <row r="90" spans="1:9" s="261" customFormat="1" ht="11.25">
      <c r="A90" s="275" t="s">
        <v>262</v>
      </c>
      <c r="B90" s="300" t="s">
        <v>276</v>
      </c>
      <c r="C90" s="301">
        <v>83928.41</v>
      </c>
      <c r="D90" s="301">
        <v>0</v>
      </c>
      <c r="E90" s="301">
        <v>0</v>
      </c>
      <c r="F90" s="301">
        <v>0</v>
      </c>
      <c r="G90" s="301">
        <v>83928.41</v>
      </c>
      <c r="H90" s="295"/>
      <c r="I90" s="162"/>
    </row>
    <row r="91" spans="1:9" s="261" customFormat="1" ht="11.25">
      <c r="A91" s="275" t="s">
        <v>262</v>
      </c>
      <c r="B91" s="300" t="s">
        <v>312</v>
      </c>
      <c r="C91" s="301">
        <v>0.01</v>
      </c>
      <c r="D91" s="301">
        <v>0</v>
      </c>
      <c r="E91" s="301">
        <v>0</v>
      </c>
      <c r="F91" s="301">
        <v>0</v>
      </c>
      <c r="G91" s="301">
        <v>0.01</v>
      </c>
      <c r="H91" s="295"/>
      <c r="I91" s="162"/>
    </row>
    <row r="92" spans="1:9" s="261" customFormat="1" ht="11.25">
      <c r="A92" s="275" t="s">
        <v>262</v>
      </c>
      <c r="B92" s="300" t="s">
        <v>277</v>
      </c>
      <c r="C92" s="301">
        <v>53384.31</v>
      </c>
      <c r="D92" s="301">
        <v>0</v>
      </c>
      <c r="E92" s="301">
        <v>0</v>
      </c>
      <c r="F92" s="301">
        <v>0</v>
      </c>
      <c r="G92" s="301">
        <v>53384.31</v>
      </c>
      <c r="H92" s="295"/>
      <c r="I92" s="162"/>
    </row>
    <row r="93" spans="1:9" s="261" customFormat="1" ht="11.25">
      <c r="A93" s="275" t="s">
        <v>262</v>
      </c>
      <c r="B93" s="300" t="s">
        <v>278</v>
      </c>
      <c r="C93" s="301">
        <v>62065.97</v>
      </c>
      <c r="D93" s="301">
        <v>0</v>
      </c>
      <c r="E93" s="301">
        <v>0</v>
      </c>
      <c r="F93" s="301">
        <v>0</v>
      </c>
      <c r="G93" s="301">
        <v>62065.97</v>
      </c>
      <c r="H93" s="295"/>
      <c r="I93" s="162"/>
    </row>
    <row r="94" spans="1:9" s="261" customFormat="1" ht="11.25">
      <c r="A94" s="275" t="s">
        <v>262</v>
      </c>
      <c r="B94" s="300" t="s">
        <v>279</v>
      </c>
      <c r="C94" s="301">
        <v>15145.31</v>
      </c>
      <c r="D94" s="301">
        <v>0</v>
      </c>
      <c r="E94" s="301">
        <v>0</v>
      </c>
      <c r="F94" s="301">
        <v>0</v>
      </c>
      <c r="G94" s="301">
        <v>15145.31</v>
      </c>
      <c r="H94" s="295"/>
      <c r="I94" s="162"/>
    </row>
    <row r="95" spans="1:9" s="261" customFormat="1" ht="11.25">
      <c r="A95" s="275" t="s">
        <v>262</v>
      </c>
      <c r="B95" s="300" t="s">
        <v>280</v>
      </c>
      <c r="C95" s="301">
        <v>89983.76</v>
      </c>
      <c r="D95" s="301">
        <v>0</v>
      </c>
      <c r="E95" s="301">
        <v>0</v>
      </c>
      <c r="F95" s="301">
        <v>0</v>
      </c>
      <c r="G95" s="301">
        <v>89983.76</v>
      </c>
      <c r="H95" s="295"/>
      <c r="I95" s="162"/>
    </row>
    <row r="96" spans="1:9" s="261" customFormat="1" ht="11.25">
      <c r="A96" s="275" t="s">
        <v>262</v>
      </c>
      <c r="B96" s="300" t="s">
        <v>281</v>
      </c>
      <c r="C96" s="301">
        <v>100015.2</v>
      </c>
      <c r="D96" s="301">
        <v>0</v>
      </c>
      <c r="E96" s="301">
        <v>0</v>
      </c>
      <c r="F96" s="301">
        <v>0</v>
      </c>
      <c r="G96" s="301">
        <v>100015.2</v>
      </c>
      <c r="H96" s="295"/>
      <c r="I96" s="162"/>
    </row>
    <row r="97" spans="1:9" s="261" customFormat="1" ht="11.25">
      <c r="A97" s="275" t="s">
        <v>262</v>
      </c>
      <c r="B97" s="300" t="s">
        <v>282</v>
      </c>
      <c r="C97" s="301">
        <v>383793.99</v>
      </c>
      <c r="D97" s="301">
        <v>0</v>
      </c>
      <c r="E97" s="301">
        <v>0</v>
      </c>
      <c r="F97" s="301">
        <v>0</v>
      </c>
      <c r="G97" s="301">
        <v>383793.99</v>
      </c>
      <c r="H97" s="295"/>
      <c r="I97" s="162"/>
    </row>
    <row r="98" spans="1:9" s="261" customFormat="1" ht="11.25">
      <c r="A98" s="275" t="s">
        <v>262</v>
      </c>
      <c r="B98" s="300" t="s">
        <v>283</v>
      </c>
      <c r="C98" s="301">
        <v>-0.01</v>
      </c>
      <c r="D98" s="301">
        <v>0</v>
      </c>
      <c r="E98" s="301">
        <v>0</v>
      </c>
      <c r="F98" s="301">
        <v>0</v>
      </c>
      <c r="G98" s="301">
        <v>-0.01</v>
      </c>
      <c r="H98" s="295"/>
      <c r="I98" s="162"/>
    </row>
    <row r="99" spans="1:9" s="261" customFormat="1" ht="11.25">
      <c r="A99" s="275" t="s">
        <v>262</v>
      </c>
      <c r="B99" s="300" t="s">
        <v>284</v>
      </c>
      <c r="C99" s="301">
        <v>3480</v>
      </c>
      <c r="D99" s="301">
        <v>0</v>
      </c>
      <c r="E99" s="301">
        <v>0</v>
      </c>
      <c r="F99" s="301">
        <v>0</v>
      </c>
      <c r="G99" s="301">
        <v>3480</v>
      </c>
      <c r="H99" s="295"/>
      <c r="I99" s="162"/>
    </row>
    <row r="100" spans="1:9" s="261" customFormat="1" ht="11.25">
      <c r="A100" s="275" t="s">
        <v>262</v>
      </c>
      <c r="B100" s="300" t="s">
        <v>285</v>
      </c>
      <c r="C100" s="301">
        <v>183198.91</v>
      </c>
      <c r="D100" s="301">
        <v>0</v>
      </c>
      <c r="E100" s="301">
        <v>0</v>
      </c>
      <c r="F100" s="301">
        <v>0</v>
      </c>
      <c r="G100" s="301">
        <v>183198.91</v>
      </c>
      <c r="H100" s="295"/>
      <c r="I100" s="162"/>
    </row>
    <row r="101" spans="1:9" s="261" customFormat="1" ht="11.25">
      <c r="A101" s="275" t="s">
        <v>262</v>
      </c>
      <c r="B101" s="300" t="s">
        <v>287</v>
      </c>
      <c r="C101" s="301">
        <v>15505.1</v>
      </c>
      <c r="D101" s="301">
        <v>0</v>
      </c>
      <c r="E101" s="301">
        <v>0</v>
      </c>
      <c r="F101" s="301">
        <v>0</v>
      </c>
      <c r="G101" s="301">
        <v>15505.1</v>
      </c>
      <c r="H101" s="295"/>
      <c r="I101" s="162"/>
    </row>
    <row r="102" spans="1:9" s="261" customFormat="1" ht="11.25">
      <c r="A102" s="275" t="s">
        <v>262</v>
      </c>
      <c r="B102" s="300" t="s">
        <v>378</v>
      </c>
      <c r="C102" s="301">
        <v>136507.17</v>
      </c>
      <c r="D102" s="301">
        <v>0</v>
      </c>
      <c r="E102" s="301">
        <v>0</v>
      </c>
      <c r="F102" s="301">
        <v>0</v>
      </c>
      <c r="G102" s="301">
        <v>136507.17</v>
      </c>
      <c r="H102" s="295"/>
      <c r="I102" s="162"/>
    </row>
    <row r="103" spans="1:9" ht="11.25">
      <c r="A103" s="182"/>
      <c r="B103" s="182" t="s">
        <v>57</v>
      </c>
      <c r="C103" s="206">
        <f>SUM(C75:C102)</f>
        <v>3118837.1300000004</v>
      </c>
      <c r="D103" s="206">
        <f>SUM(D75:D102)</f>
        <v>1825074.91</v>
      </c>
      <c r="E103" s="206">
        <f>SUM(E75:E102)</f>
        <v>0</v>
      </c>
      <c r="F103" s="206">
        <f>SUM(F75:F102)</f>
        <v>3349485.3</v>
      </c>
      <c r="G103" s="167">
        <f>SUM(G75:G102)</f>
        <v>-2055723.0799999987</v>
      </c>
      <c r="H103" s="163"/>
      <c r="I103" s="163"/>
    </row>
  </sheetData>
  <sheetProtection/>
  <dataValidations count="9">
    <dataValidation allowBlank="1" showInputMessage="1" showErrorMessage="1" prompt="Indicar si el deudor ya sobrepasó el plazo estipulado para pago, 90, 180 o 365 días." sqref="I7 I38 I52 I74"/>
    <dataValidation allowBlank="1" showInputMessage="1" showErrorMessage="1" prompt="Informar sobre caraterísticas cualitativas de la cuenta, ejemplo: acciones implementadas para su recuperación, causas de la demora en su recuperación." sqref="H7 H38 H52 H74"/>
    <dataValidation allowBlank="1" showInputMessage="1" showErrorMessage="1" prompt="Importe de la cuentas por cobrar con vencimiento mayor a 365 días." sqref="G7 G38 G52 G74"/>
    <dataValidation allowBlank="1" showInputMessage="1" showErrorMessage="1" prompt="Importe de la cuentas por cobrar con fecha de vencimiento de 181 a 365 días." sqref="F7 F38 F52 F74"/>
    <dataValidation allowBlank="1" showInputMessage="1" showErrorMessage="1" prompt="Importe de la cuentas por cobrar con fecha de vencimiento de 91 a 180 días." sqref="E7 E38 E52 E74"/>
    <dataValidation allowBlank="1" showInputMessage="1" showErrorMessage="1" prompt="Importe de la cuentas por cobrar con fecha de vencimiento de 1 a 90 días." sqref="D7 D38 D52 D74"/>
    <dataValidation allowBlank="1" showInputMessage="1" showErrorMessage="1" prompt="Corresponde al nombre o descripción de la cuenta de acuerdo al Plan de Cuentas emitido por el CONAC." sqref="B7 B38 B52 B74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38 C52 C74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7 A38 A52 A74"/>
  </dataValidation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SheetLayoutView="100" zoomScalePageLayoutView="0" workbookViewId="0" topLeftCell="A1">
      <selection activeCell="B26" sqref="B26"/>
    </sheetView>
  </sheetViews>
  <sheetFormatPr defaultColWidth="11.421875" defaultRowHeight="15"/>
  <cols>
    <col min="1" max="1" width="22.421875" style="7" customWidth="1"/>
    <col min="2" max="2" width="51.421875" style="7" customWidth="1"/>
    <col min="3" max="3" width="20.7109375" style="8" customWidth="1"/>
    <col min="4" max="4" width="23.28125" style="7" customWidth="1"/>
    <col min="5" max="16384" width="11.421875" style="7" customWidth="1"/>
  </cols>
  <sheetData>
    <row r="1" spans="1:4" ht="11.25">
      <c r="A1" s="2" t="s">
        <v>47</v>
      </c>
      <c r="B1" s="2"/>
      <c r="D1" s="6" t="s">
        <v>48</v>
      </c>
    </row>
    <row r="2" spans="1:2" ht="11.25">
      <c r="A2" s="2" t="s">
        <v>49</v>
      </c>
      <c r="B2" s="2"/>
    </row>
    <row r="5" spans="1:4" s="36" customFormat="1" ht="11.25" customHeight="1">
      <c r="A5" s="34" t="s">
        <v>68</v>
      </c>
      <c r="B5" s="34"/>
      <c r="C5" s="46"/>
      <c r="D5" s="47" t="s">
        <v>69</v>
      </c>
    </row>
    <row r="6" spans="1:4" ht="11.25">
      <c r="A6" s="48"/>
      <c r="B6" s="48"/>
      <c r="C6" s="49"/>
      <c r="D6" s="50"/>
    </row>
    <row r="7" spans="1:4" ht="15" customHeight="1">
      <c r="A7" s="14" t="s">
        <v>51</v>
      </c>
      <c r="B7" s="15" t="s">
        <v>52</v>
      </c>
      <c r="C7" s="242" t="s">
        <v>53</v>
      </c>
      <c r="D7" s="51" t="s">
        <v>70</v>
      </c>
    </row>
    <row r="8" spans="1:4" ht="11.25">
      <c r="A8" s="195"/>
      <c r="B8" s="161"/>
      <c r="C8" s="159"/>
      <c r="D8" s="161"/>
    </row>
    <row r="9" spans="1:4" ht="11.25">
      <c r="A9" s="195"/>
      <c r="B9" s="161"/>
      <c r="C9" s="159"/>
      <c r="D9" s="161"/>
    </row>
    <row r="10" spans="1:4" ht="11.25">
      <c r="A10" s="195"/>
      <c r="B10" s="161"/>
      <c r="C10" s="159"/>
      <c r="D10" s="161"/>
    </row>
    <row r="11" spans="1:4" ht="11.25">
      <c r="A11" s="209"/>
      <c r="B11" s="209" t="s">
        <v>57</v>
      </c>
      <c r="C11" s="168">
        <f>SUM(C8:C10)</f>
        <v>0</v>
      </c>
      <c r="D11" s="210"/>
    </row>
    <row r="12" spans="1:4" ht="11.25">
      <c r="A12" s="194"/>
      <c r="B12" s="194"/>
      <c r="C12" s="202"/>
      <c r="D12" s="194"/>
    </row>
    <row r="13" spans="1:4" ht="11.25">
      <c r="A13" s="194"/>
      <c r="B13" s="194"/>
      <c r="C13" s="202"/>
      <c r="D13" s="194"/>
    </row>
    <row r="14" spans="1:4" s="36" customFormat="1" ht="11.25" customHeight="1">
      <c r="A14" s="34" t="s">
        <v>71</v>
      </c>
      <c r="B14" s="34"/>
      <c r="C14" s="46"/>
      <c r="D14" s="47" t="s">
        <v>69</v>
      </c>
    </row>
    <row r="15" spans="1:4" ht="11.25">
      <c r="A15" s="48"/>
      <c r="B15" s="48"/>
      <c r="C15" s="49"/>
      <c r="D15" s="50"/>
    </row>
    <row r="16" spans="1:4" ht="15" customHeight="1">
      <c r="A16" s="14" t="s">
        <v>51</v>
      </c>
      <c r="B16" s="15" t="s">
        <v>52</v>
      </c>
      <c r="C16" s="242" t="s">
        <v>53</v>
      </c>
      <c r="D16" s="51" t="s">
        <v>70</v>
      </c>
    </row>
    <row r="17" spans="1:4" ht="11.25">
      <c r="A17" s="200"/>
      <c r="B17" s="207"/>
      <c r="C17" s="159"/>
      <c r="D17" s="161"/>
    </row>
    <row r="18" spans="1:4" ht="11.25">
      <c r="A18" s="200"/>
      <c r="B18" s="207"/>
      <c r="C18" s="159"/>
      <c r="D18" s="161"/>
    </row>
    <row r="19" spans="1:4" ht="11.25">
      <c r="A19" s="182"/>
      <c r="B19" s="182" t="s">
        <v>57</v>
      </c>
      <c r="C19" s="167">
        <f>SUM(C17:C18)</f>
        <v>0</v>
      </c>
      <c r="D19" s="210"/>
    </row>
    <row r="21" ht="11.25">
      <c r="B21" s="7">
        <f>+UPPER(B12)</f>
      </c>
    </row>
  </sheetData>
  <sheetProtection/>
  <dataValidations count="4">
    <dataValidation allowBlank="1" showInputMessage="1" showErrorMessage="1" prompt="Sistema de costeo y método de valuación aplicados a los inventarios (UEPS, PROMEDIO, etc.)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2/11/2010)." sqref="A7 A16"/>
    <dataValidation allowBlank="1" showInputMessage="1" showErrorMessage="1" prompt="Saldo final del periodo que corresponde a la cuenta pública presentada (mensual:  enero, febrero, marzo, etc.; trimestral: 1er, 2do, 3ro. o 4to.)." sqref="C7 C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18.7109375" style="7" customWidth="1"/>
    <col min="2" max="2" width="25.7109375" style="7" customWidth="1"/>
    <col min="3" max="3" width="24.7109375" style="7" customWidth="1"/>
    <col min="4" max="7" width="25.7109375" style="7" customWidth="1"/>
    <col min="8" max="16384" width="11.421875" style="7" customWidth="1"/>
  </cols>
  <sheetData>
    <row r="1" spans="1:7" s="36" customFormat="1" ht="11.25" customHeight="1">
      <c r="A1" s="53" t="s">
        <v>47</v>
      </c>
      <c r="B1" s="53"/>
      <c r="C1" s="53"/>
      <c r="D1" s="53"/>
      <c r="E1" s="53"/>
      <c r="F1" s="53"/>
      <c r="G1" s="54" t="s">
        <v>48</v>
      </c>
    </row>
    <row r="2" spans="1:7" s="36" customFormat="1" ht="11.25" customHeight="1">
      <c r="A2" s="53" t="s">
        <v>49</v>
      </c>
      <c r="B2" s="53"/>
      <c r="C2" s="53"/>
      <c r="D2" s="53"/>
      <c r="E2" s="53"/>
      <c r="F2" s="53"/>
      <c r="G2" s="53"/>
    </row>
    <row r="5" spans="1:7" ht="11.25" customHeight="1">
      <c r="A5" s="55" t="s">
        <v>72</v>
      </c>
      <c r="B5" s="56"/>
      <c r="C5" s="57"/>
      <c r="G5" s="11" t="s">
        <v>73</v>
      </c>
    </row>
    <row r="6" spans="1:7" ht="11.25">
      <c r="A6" s="361"/>
      <c r="B6" s="361"/>
      <c r="C6" s="361"/>
      <c r="D6" s="361"/>
      <c r="E6" s="361"/>
      <c r="F6" s="361"/>
      <c r="G6" s="361"/>
    </row>
    <row r="7" spans="1:7" ht="15" customHeight="1">
      <c r="A7" s="14" t="s">
        <v>51</v>
      </c>
      <c r="B7" s="15" t="s">
        <v>52</v>
      </c>
      <c r="C7" s="16" t="s">
        <v>53</v>
      </c>
      <c r="D7" s="17" t="s">
        <v>54</v>
      </c>
      <c r="E7" s="17" t="s">
        <v>74</v>
      </c>
      <c r="F7" s="15" t="s">
        <v>75</v>
      </c>
      <c r="G7" s="15" t="s">
        <v>76</v>
      </c>
    </row>
    <row r="8" spans="1:7" ht="11.25">
      <c r="A8" s="211"/>
      <c r="B8" s="211"/>
      <c r="C8" s="158"/>
      <c r="D8" s="212"/>
      <c r="E8" s="213"/>
      <c r="F8" s="211"/>
      <c r="G8" s="211"/>
    </row>
    <row r="9" spans="1:7" ht="11.25">
      <c r="A9" s="211"/>
      <c r="B9" s="211"/>
      <c r="C9" s="158"/>
      <c r="D9" s="213"/>
      <c r="E9" s="213"/>
      <c r="F9" s="211"/>
      <c r="G9" s="211"/>
    </row>
    <row r="10" spans="1:7" ht="11.25">
      <c r="A10" s="208"/>
      <c r="B10" s="208" t="s">
        <v>57</v>
      </c>
      <c r="C10" s="163">
        <f>SUM(C8:C9)</f>
        <v>0</v>
      </c>
      <c r="D10" s="208"/>
      <c r="E10" s="208"/>
      <c r="F10" s="208"/>
      <c r="G10" s="208"/>
    </row>
  </sheetData>
  <sheetProtection/>
  <mergeCells count="1">
    <mergeCell ref="A6:G6"/>
  </mergeCells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3.57421875" style="7" customWidth="1"/>
    <col min="2" max="4" width="31.140625" style="7" customWidth="1"/>
    <col min="5" max="5" width="22.28125" style="7" bestFit="1" customWidth="1"/>
    <col min="6" max="16384" width="11.421875" style="7" customWidth="1"/>
  </cols>
  <sheetData>
    <row r="1" spans="1:5" ht="11.25">
      <c r="A1" s="2" t="s">
        <v>47</v>
      </c>
      <c r="B1" s="2"/>
      <c r="C1" s="2"/>
      <c r="D1" s="2"/>
      <c r="E1" s="6" t="s">
        <v>48</v>
      </c>
    </row>
    <row r="2" spans="1:5" ht="11.25">
      <c r="A2" s="2" t="s">
        <v>49</v>
      </c>
      <c r="B2" s="2"/>
      <c r="C2" s="2"/>
      <c r="D2" s="2"/>
      <c r="E2" s="2"/>
    </row>
    <row r="5" spans="1:5" ht="11.25" customHeight="1">
      <c r="A5" s="9" t="s">
        <v>77</v>
      </c>
      <c r="B5" s="9"/>
      <c r="E5" s="11" t="s">
        <v>78</v>
      </c>
    </row>
    <row r="6" spans="1:5" ht="11.25">
      <c r="A6" s="361"/>
      <c r="B6" s="361"/>
      <c r="C6" s="361"/>
      <c r="D6" s="361"/>
      <c r="E6" s="361"/>
    </row>
    <row r="7" spans="1:5" ht="15" customHeight="1">
      <c r="A7" s="14" t="s">
        <v>51</v>
      </c>
      <c r="B7" s="15" t="s">
        <v>52</v>
      </c>
      <c r="C7" s="16" t="s">
        <v>53</v>
      </c>
      <c r="D7" s="17" t="s">
        <v>54</v>
      </c>
      <c r="E7" s="15" t="s">
        <v>79</v>
      </c>
    </row>
    <row r="8" spans="1:5" ht="11.25">
      <c r="A8" s="212"/>
      <c r="B8" s="212"/>
      <c r="C8" s="205"/>
      <c r="D8" s="212"/>
      <c r="E8" s="212"/>
    </row>
    <row r="9" spans="1:5" ht="11.25">
      <c r="A9" s="182"/>
      <c r="B9" s="182" t="s">
        <v>57</v>
      </c>
      <c r="C9" s="206">
        <f>SUM(C8)</f>
        <v>0</v>
      </c>
      <c r="D9" s="182"/>
      <c r="E9" s="182"/>
    </row>
  </sheetData>
  <sheetProtection/>
  <mergeCells count="1">
    <mergeCell ref="A6:E6"/>
  </mergeCells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Tipo de Participaciones y Aportaciones de capital que tiene la entidad. Ejemplo: ordinarias, preferentes, serie A, B, C." sqref="D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zoomScalePageLayoutView="0" workbookViewId="0" topLeftCell="A38">
      <selection activeCell="D61" sqref="D61"/>
    </sheetView>
  </sheetViews>
  <sheetFormatPr defaultColWidth="11.421875" defaultRowHeight="15"/>
  <cols>
    <col min="1" max="1" width="22.28125" style="7" customWidth="1"/>
    <col min="2" max="2" width="67.140625" style="7" customWidth="1"/>
    <col min="3" max="3" width="19.57421875" style="8" customWidth="1"/>
    <col min="4" max="4" width="17.00390625" style="8" customWidth="1"/>
    <col min="5" max="5" width="17.8515625" style="8" customWidth="1"/>
    <col min="6" max="6" width="17.57421875" style="7" bestFit="1" customWidth="1"/>
    <col min="7" max="16384" width="11.421875" style="7" customWidth="1"/>
  </cols>
  <sheetData>
    <row r="1" spans="1:6" ht="11.25">
      <c r="A1" s="2" t="s">
        <v>47</v>
      </c>
      <c r="B1" s="2"/>
      <c r="C1" s="3"/>
      <c r="D1" s="3"/>
      <c r="E1" s="3"/>
      <c r="F1" s="6" t="s">
        <v>48</v>
      </c>
    </row>
    <row r="2" spans="1:6" ht="11.25">
      <c r="A2" s="2" t="s">
        <v>80</v>
      </c>
      <c r="B2" s="2"/>
      <c r="C2" s="3"/>
      <c r="D2" s="3"/>
      <c r="E2" s="3"/>
      <c r="F2" s="4"/>
    </row>
    <row r="3" ht="11.25">
      <c r="F3" s="4"/>
    </row>
    <row r="4" ht="11.25">
      <c r="F4" s="4"/>
    </row>
    <row r="5" spans="1:6" ht="11.25" customHeight="1">
      <c r="A5" s="9" t="s">
        <v>81</v>
      </c>
      <c r="B5" s="9"/>
      <c r="C5" s="59"/>
      <c r="D5" s="59"/>
      <c r="E5" s="59"/>
      <c r="F5" s="60" t="s">
        <v>82</v>
      </c>
    </row>
    <row r="6" spans="1:6" ht="11.25">
      <c r="A6" s="61"/>
      <c r="B6" s="61"/>
      <c r="C6" s="59"/>
      <c r="D6" s="62"/>
      <c r="E6" s="62"/>
      <c r="F6" s="63"/>
    </row>
    <row r="7" spans="1:6" ht="15" customHeight="1">
      <c r="A7" s="311" t="s">
        <v>51</v>
      </c>
      <c r="B7" s="296" t="s">
        <v>52</v>
      </c>
      <c r="C7" s="312" t="s">
        <v>83</v>
      </c>
      <c r="D7" s="312" t="s">
        <v>84</v>
      </c>
      <c r="E7" s="312" t="s">
        <v>85</v>
      </c>
      <c r="F7" s="65" t="s">
        <v>86</v>
      </c>
    </row>
    <row r="8" spans="1:6" ht="11.25">
      <c r="A8" s="276">
        <v>123105811</v>
      </c>
      <c r="B8" s="279" t="s">
        <v>288</v>
      </c>
      <c r="C8" s="277">
        <v>34095124.51</v>
      </c>
      <c r="D8" s="277">
        <v>34265124.51</v>
      </c>
      <c r="E8" s="277">
        <v>170000</v>
      </c>
      <c r="F8" s="158"/>
    </row>
    <row r="9" spans="1:6" ht="11.25">
      <c r="A9" s="276">
        <v>123305831</v>
      </c>
      <c r="B9" s="279" t="s">
        <v>289</v>
      </c>
      <c r="C9" s="277">
        <v>100815772.09</v>
      </c>
      <c r="D9" s="277">
        <v>100815772.09</v>
      </c>
      <c r="E9" s="277">
        <v>0</v>
      </c>
      <c r="F9" s="161"/>
    </row>
    <row r="10" spans="1:6" ht="11.25">
      <c r="A10" s="276">
        <v>123405891</v>
      </c>
      <c r="B10" s="279" t="s">
        <v>290</v>
      </c>
      <c r="C10" s="277">
        <v>13787916.74</v>
      </c>
      <c r="D10" s="277">
        <v>13787916.74</v>
      </c>
      <c r="E10" s="277">
        <v>0</v>
      </c>
      <c r="F10" s="161"/>
    </row>
    <row r="11" spans="1:6" ht="11.25">
      <c r="A11" s="276">
        <v>123516111</v>
      </c>
      <c r="B11" s="279" t="s">
        <v>291</v>
      </c>
      <c r="C11" s="277">
        <v>0</v>
      </c>
      <c r="D11" s="277">
        <v>30623.54</v>
      </c>
      <c r="E11" s="277">
        <v>30623.54</v>
      </c>
      <c r="F11" s="161"/>
    </row>
    <row r="12" spans="1:6" ht="11.25">
      <c r="A12" s="276">
        <v>123526121</v>
      </c>
      <c r="B12" s="279" t="s">
        <v>292</v>
      </c>
      <c r="C12" s="277">
        <v>5663679.27</v>
      </c>
      <c r="D12" s="277">
        <v>8161501.32</v>
      </c>
      <c r="E12" s="277">
        <v>2497822.05</v>
      </c>
      <c r="F12" s="161"/>
    </row>
    <row r="13" spans="1:6" ht="11.25">
      <c r="A13" s="276">
        <v>123536131</v>
      </c>
      <c r="B13" s="279" t="s">
        <v>293</v>
      </c>
      <c r="C13" s="277">
        <v>1220704.71</v>
      </c>
      <c r="D13" s="277">
        <v>2268990.6</v>
      </c>
      <c r="E13" s="277">
        <v>1048285.89</v>
      </c>
      <c r="F13" s="161"/>
    </row>
    <row r="14" spans="1:6" ht="11.25">
      <c r="A14" s="276">
        <v>123546141</v>
      </c>
      <c r="B14" s="279" t="s">
        <v>294</v>
      </c>
      <c r="C14" s="277">
        <v>45581536.86</v>
      </c>
      <c r="D14" s="277">
        <v>54250310.34</v>
      </c>
      <c r="E14" s="277">
        <v>8668773.48</v>
      </c>
      <c r="F14" s="161"/>
    </row>
    <row r="15" spans="1:6" ht="11.25">
      <c r="A15" s="276">
        <v>123556151</v>
      </c>
      <c r="B15" s="279" t="s">
        <v>295</v>
      </c>
      <c r="C15" s="277">
        <v>3215872.87</v>
      </c>
      <c r="D15" s="277">
        <v>3482629.09</v>
      </c>
      <c r="E15" s="277">
        <v>266756.22</v>
      </c>
      <c r="F15" s="161"/>
    </row>
    <row r="16" spans="1:6" ht="11.25">
      <c r="A16" s="208"/>
      <c r="B16" s="208" t="s">
        <v>388</v>
      </c>
      <c r="C16" s="163">
        <f>SUM(C8:C15)</f>
        <v>204380607.05</v>
      </c>
      <c r="D16" s="163">
        <f>SUM(D8:D15)</f>
        <v>217062868.23</v>
      </c>
      <c r="E16" s="163">
        <f>SUM(E8:E15)</f>
        <v>12682261.180000002</v>
      </c>
      <c r="F16" s="163"/>
    </row>
    <row r="17" spans="1:6" ht="11.25">
      <c r="A17" s="194"/>
      <c r="B17" s="194"/>
      <c r="C17" s="202"/>
      <c r="D17" s="202"/>
      <c r="E17" s="202"/>
      <c r="F17" s="194"/>
    </row>
    <row r="18" spans="1:6" ht="11.25">
      <c r="A18" s="194"/>
      <c r="B18" s="194"/>
      <c r="C18" s="202"/>
      <c r="D18" s="202"/>
      <c r="E18" s="202"/>
      <c r="F18" s="194"/>
    </row>
    <row r="19" spans="1:6" ht="11.25" customHeight="1">
      <c r="A19" s="9" t="s">
        <v>88</v>
      </c>
      <c r="B19" s="9"/>
      <c r="C19" s="59"/>
      <c r="D19" s="59"/>
      <c r="E19" s="59"/>
      <c r="F19" s="60" t="s">
        <v>82</v>
      </c>
    </row>
    <row r="20" spans="1:3" ht="12.75" customHeight="1">
      <c r="A20" s="48"/>
      <c r="B20" s="48"/>
      <c r="C20" s="21"/>
    </row>
    <row r="21" spans="1:6" ht="15" customHeight="1">
      <c r="A21" s="311" t="s">
        <v>51</v>
      </c>
      <c r="B21" s="296" t="s">
        <v>52</v>
      </c>
      <c r="C21" s="312" t="s">
        <v>83</v>
      </c>
      <c r="D21" s="312" t="s">
        <v>84</v>
      </c>
      <c r="E21" s="312" t="s">
        <v>85</v>
      </c>
      <c r="F21" s="65" t="s">
        <v>86</v>
      </c>
    </row>
    <row r="22" spans="1:6" ht="11.25">
      <c r="A22" s="265">
        <v>124115111</v>
      </c>
      <c r="B22" s="52" t="s">
        <v>296</v>
      </c>
      <c r="C22" s="277">
        <v>3867473.17</v>
      </c>
      <c r="D22" s="277">
        <v>3870672.17</v>
      </c>
      <c r="E22" s="277">
        <v>3199</v>
      </c>
      <c r="F22" s="161"/>
    </row>
    <row r="23" spans="1:6" ht="11.25">
      <c r="A23" s="265">
        <v>124135151</v>
      </c>
      <c r="B23" s="52" t="s">
        <v>297</v>
      </c>
      <c r="C23" s="277">
        <v>3487443.9</v>
      </c>
      <c r="D23" s="277">
        <v>3490442.9</v>
      </c>
      <c r="E23" s="277">
        <v>2999</v>
      </c>
      <c r="F23" s="161"/>
    </row>
    <row r="24" spans="1:6" ht="11.25">
      <c r="A24" s="265">
        <v>124195191</v>
      </c>
      <c r="B24" s="52" t="s">
        <v>298</v>
      </c>
      <c r="C24" s="277">
        <v>14779</v>
      </c>
      <c r="D24" s="277">
        <v>84394.92</v>
      </c>
      <c r="E24" s="277">
        <v>69615.92</v>
      </c>
      <c r="F24" s="161"/>
    </row>
    <row r="25" spans="1:6" ht="11.25">
      <c r="A25" s="265">
        <v>124215211</v>
      </c>
      <c r="B25" s="52" t="s">
        <v>299</v>
      </c>
      <c r="C25" s="277">
        <v>1862331.73</v>
      </c>
      <c r="D25" s="277">
        <v>1869639.73</v>
      </c>
      <c r="E25" s="277">
        <v>7308</v>
      </c>
      <c r="F25" s="161"/>
    </row>
    <row r="26" spans="1:6" ht="11.25">
      <c r="A26" s="265">
        <v>124235231</v>
      </c>
      <c r="B26" s="52" t="s">
        <v>300</v>
      </c>
      <c r="C26" s="277">
        <v>134755.6</v>
      </c>
      <c r="D26" s="277">
        <v>134755.6</v>
      </c>
      <c r="E26" s="277">
        <v>0</v>
      </c>
      <c r="F26" s="161"/>
    </row>
    <row r="27" spans="1:6" ht="11.25">
      <c r="A27" s="265">
        <v>124295291</v>
      </c>
      <c r="B27" s="52" t="s">
        <v>301</v>
      </c>
      <c r="C27" s="277">
        <v>174614.1</v>
      </c>
      <c r="D27" s="277">
        <v>174614.1</v>
      </c>
      <c r="E27" s="277">
        <v>0</v>
      </c>
      <c r="F27" s="161"/>
    </row>
    <row r="28" spans="1:6" ht="11.25">
      <c r="A28" s="265">
        <v>124325321</v>
      </c>
      <c r="B28" s="52" t="s">
        <v>302</v>
      </c>
      <c r="C28" s="277">
        <v>595824.5</v>
      </c>
      <c r="D28" s="277">
        <v>595824.5</v>
      </c>
      <c r="E28" s="277">
        <v>0</v>
      </c>
      <c r="F28" s="161"/>
    </row>
    <row r="29" spans="1:6" ht="11.25">
      <c r="A29" s="265">
        <v>124415411</v>
      </c>
      <c r="B29" s="52" t="s">
        <v>303</v>
      </c>
      <c r="C29" s="277">
        <v>14133127.09</v>
      </c>
      <c r="D29" s="277">
        <v>16075127.09</v>
      </c>
      <c r="E29" s="277">
        <v>1942000</v>
      </c>
      <c r="F29" s="161"/>
    </row>
    <row r="30" spans="1:6" ht="11.25">
      <c r="A30" s="265">
        <v>124495491</v>
      </c>
      <c r="B30" s="52" t="s">
        <v>304</v>
      </c>
      <c r="C30" s="277">
        <v>372000</v>
      </c>
      <c r="D30" s="277">
        <v>372000</v>
      </c>
      <c r="E30" s="277">
        <v>0</v>
      </c>
      <c r="F30" s="161"/>
    </row>
    <row r="31" spans="1:6" ht="11.25">
      <c r="A31" s="265">
        <v>124505511</v>
      </c>
      <c r="B31" s="52" t="s">
        <v>305</v>
      </c>
      <c r="C31" s="277">
        <v>1281084.56</v>
      </c>
      <c r="D31" s="277">
        <v>1281084.56</v>
      </c>
      <c r="E31" s="277">
        <v>0</v>
      </c>
      <c r="F31" s="161"/>
    </row>
    <row r="32" spans="1:6" ht="11.25">
      <c r="A32" s="265">
        <v>124615611</v>
      </c>
      <c r="B32" s="52" t="s">
        <v>306</v>
      </c>
      <c r="C32" s="277">
        <v>1487.7</v>
      </c>
      <c r="D32" s="277">
        <v>1487.7</v>
      </c>
      <c r="E32" s="277">
        <v>0</v>
      </c>
      <c r="F32" s="161"/>
    </row>
    <row r="33" spans="1:6" ht="11.25">
      <c r="A33" s="52"/>
      <c r="B33" s="52" t="s">
        <v>391</v>
      </c>
      <c r="C33" s="277">
        <v>0</v>
      </c>
      <c r="D33" s="277">
        <v>1013654.4</v>
      </c>
      <c r="E33" s="277">
        <v>1013654.4</v>
      </c>
      <c r="F33" s="52"/>
    </row>
    <row r="34" spans="1:6" ht="11.25">
      <c r="A34" s="265">
        <v>124645641</v>
      </c>
      <c r="B34" s="52" t="s">
        <v>307</v>
      </c>
      <c r="C34" s="277">
        <v>749570.6</v>
      </c>
      <c r="D34" s="277">
        <v>759369.6</v>
      </c>
      <c r="E34" s="277">
        <v>9799</v>
      </c>
      <c r="F34" s="158"/>
    </row>
    <row r="35" spans="1:6" ht="11.25">
      <c r="A35" s="265">
        <v>124655651</v>
      </c>
      <c r="B35" s="52" t="s">
        <v>308</v>
      </c>
      <c r="C35" s="277">
        <v>284099.07</v>
      </c>
      <c r="D35" s="277">
        <v>487696.57</v>
      </c>
      <c r="E35" s="277">
        <v>203597.5</v>
      </c>
      <c r="F35" s="158"/>
    </row>
    <row r="36" spans="1:6" ht="11.25">
      <c r="A36" s="265">
        <v>124665663</v>
      </c>
      <c r="B36" s="52" t="s">
        <v>309</v>
      </c>
      <c r="C36" s="277">
        <v>21595.49</v>
      </c>
      <c r="D36" s="277">
        <v>21595.49</v>
      </c>
      <c r="E36" s="277">
        <v>0</v>
      </c>
      <c r="F36" s="158"/>
    </row>
    <row r="37" spans="1:6" ht="11.25">
      <c r="A37" s="265">
        <v>124675671</v>
      </c>
      <c r="B37" s="52" t="s">
        <v>310</v>
      </c>
      <c r="C37" s="277">
        <v>4123177.82</v>
      </c>
      <c r="D37" s="277">
        <v>4136015.66</v>
      </c>
      <c r="E37" s="277">
        <v>12837.84</v>
      </c>
      <c r="F37" s="158"/>
    </row>
    <row r="38" spans="1:6" ht="11.25">
      <c r="A38" s="265">
        <v>124695691</v>
      </c>
      <c r="B38" s="52" t="s">
        <v>311</v>
      </c>
      <c r="C38" s="277">
        <v>877513.2</v>
      </c>
      <c r="D38" s="277">
        <v>927284.75</v>
      </c>
      <c r="E38" s="277">
        <v>49771.55</v>
      </c>
      <c r="F38" s="158"/>
    </row>
    <row r="39" spans="1:6" s="18" customFormat="1" ht="11.25">
      <c r="A39" s="313"/>
      <c r="B39" s="313" t="s">
        <v>396</v>
      </c>
      <c r="C39" s="277">
        <v>0</v>
      </c>
      <c r="D39" s="277">
        <v>35000</v>
      </c>
      <c r="E39" s="277">
        <v>35000</v>
      </c>
      <c r="F39" s="313"/>
    </row>
    <row r="40" spans="1:6" s="18" customFormat="1" ht="11.25">
      <c r="A40" s="208"/>
      <c r="B40" s="208" t="s">
        <v>394</v>
      </c>
      <c r="C40" s="163">
        <f>SUM(C22:C39)</f>
        <v>31980877.529999997</v>
      </c>
      <c r="D40" s="163">
        <f>SUM(D22:D39)</f>
        <v>35330659.739999995</v>
      </c>
      <c r="E40" s="163">
        <f>SUM(E22:E39)</f>
        <v>3349782.2099999995</v>
      </c>
      <c r="F40" s="163"/>
    </row>
    <row r="41" spans="1:6" s="18" customFormat="1" ht="11.25" customHeight="1">
      <c r="A41" s="193"/>
      <c r="B41" s="193"/>
      <c r="C41" s="28"/>
      <c r="D41" s="28"/>
      <c r="E41" s="28"/>
      <c r="F41" s="28"/>
    </row>
    <row r="42" spans="1:6" s="18" customFormat="1" ht="11.25">
      <c r="A42" s="193"/>
      <c r="B42" s="193"/>
      <c r="C42" s="28"/>
      <c r="D42" s="28"/>
      <c r="E42" s="28"/>
      <c r="F42" s="28"/>
    </row>
    <row r="43" spans="1:6" s="18" customFormat="1" ht="15" customHeight="1">
      <c r="A43" s="9" t="s">
        <v>191</v>
      </c>
      <c r="B43" s="9"/>
      <c r="C43" s="59"/>
      <c r="D43" s="59"/>
      <c r="E43" s="59"/>
      <c r="F43" s="60" t="s">
        <v>82</v>
      </c>
    </row>
    <row r="44" spans="1:6" s="18" customFormat="1" ht="11.25">
      <c r="A44" s="48"/>
      <c r="B44" s="48"/>
      <c r="C44" s="21"/>
      <c r="D44" s="8"/>
      <c r="E44" s="8"/>
      <c r="F44" s="7"/>
    </row>
    <row r="45" spans="1:6" s="18" customFormat="1" ht="11.25">
      <c r="A45" s="311" t="s">
        <v>51</v>
      </c>
      <c r="B45" s="296" t="s">
        <v>52</v>
      </c>
      <c r="C45" s="312" t="s">
        <v>83</v>
      </c>
      <c r="D45" s="312" t="s">
        <v>84</v>
      </c>
      <c r="E45" s="312" t="s">
        <v>85</v>
      </c>
      <c r="F45" s="65" t="s">
        <v>86</v>
      </c>
    </row>
    <row r="46" spans="1:6" s="18" customFormat="1" ht="11.25">
      <c r="A46" s="195"/>
      <c r="B46" s="52" t="s">
        <v>296</v>
      </c>
      <c r="C46" s="277">
        <v>-535644.71</v>
      </c>
      <c r="D46" s="277">
        <v>-535644.71</v>
      </c>
      <c r="E46" s="277">
        <v>0</v>
      </c>
      <c r="F46" s="161"/>
    </row>
    <row r="47" spans="1:6" s="18" customFormat="1" ht="11.25">
      <c r="A47" s="195"/>
      <c r="B47" s="52" t="s">
        <v>297</v>
      </c>
      <c r="C47" s="277">
        <v>-45351.72</v>
      </c>
      <c r="D47" s="277">
        <v>-45351.72</v>
      </c>
      <c r="E47" s="277">
        <v>0</v>
      </c>
      <c r="F47" s="161"/>
    </row>
    <row r="48" spans="1:6" s="18" customFormat="1" ht="11.25">
      <c r="A48" s="195"/>
      <c r="B48" s="52" t="s">
        <v>298</v>
      </c>
      <c r="C48" s="52">
        <v>-781.9</v>
      </c>
      <c r="D48" s="52">
        <v>-781.9</v>
      </c>
      <c r="E48" s="277">
        <v>0</v>
      </c>
      <c r="F48" s="161"/>
    </row>
    <row r="49" spans="1:6" s="18" customFormat="1" ht="11.25">
      <c r="A49" s="195"/>
      <c r="B49" s="52" t="s">
        <v>299</v>
      </c>
      <c r="C49" s="277">
        <v>-1836.55</v>
      </c>
      <c r="D49" s="277">
        <v>-1836.55</v>
      </c>
      <c r="E49" s="277">
        <v>0</v>
      </c>
      <c r="F49" s="161"/>
    </row>
    <row r="50" spans="1:6" ht="11.25">
      <c r="A50" s="52"/>
      <c r="B50" s="52" t="s">
        <v>300</v>
      </c>
      <c r="C50" s="277">
        <v>-12056.17</v>
      </c>
      <c r="D50" s="277">
        <v>-12056.17</v>
      </c>
      <c r="E50" s="277">
        <v>0</v>
      </c>
      <c r="F50" s="52"/>
    </row>
    <row r="51" spans="1:6" ht="11.25">
      <c r="A51" s="52"/>
      <c r="B51" s="52" t="s">
        <v>389</v>
      </c>
      <c r="C51" s="277">
        <v>-82148.8</v>
      </c>
      <c r="D51" s="277">
        <v>-82148.8</v>
      </c>
      <c r="E51" s="277">
        <v>0</v>
      </c>
      <c r="F51" s="52"/>
    </row>
    <row r="52" spans="1:6" ht="11.25">
      <c r="A52" s="52"/>
      <c r="B52" s="52" t="s">
        <v>303</v>
      </c>
      <c r="C52" s="277">
        <v>-1126139.55</v>
      </c>
      <c r="D52" s="277">
        <v>-1126139.55</v>
      </c>
      <c r="E52" s="277">
        <v>0</v>
      </c>
      <c r="F52" s="52"/>
    </row>
    <row r="53" spans="1:6" ht="11.25">
      <c r="A53" s="52"/>
      <c r="B53" s="52" t="s">
        <v>304</v>
      </c>
      <c r="C53" s="277">
        <v>-31000.02</v>
      </c>
      <c r="D53" s="277">
        <v>-31000.02</v>
      </c>
      <c r="E53" s="277">
        <v>0</v>
      </c>
      <c r="F53" s="52"/>
    </row>
    <row r="54" spans="1:6" ht="11.25">
      <c r="A54" s="52"/>
      <c r="B54" s="52" t="s">
        <v>305</v>
      </c>
      <c r="C54" s="277">
        <v>-5993.14</v>
      </c>
      <c r="D54" s="277">
        <v>-5993.14</v>
      </c>
      <c r="E54" s="277">
        <v>0</v>
      </c>
      <c r="F54" s="52"/>
    </row>
    <row r="55" spans="1:6" ht="11.25">
      <c r="A55" s="52"/>
      <c r="B55" s="52" t="s">
        <v>390</v>
      </c>
      <c r="C55" s="52">
        <v>-30.99</v>
      </c>
      <c r="D55" s="52">
        <v>-30.99</v>
      </c>
      <c r="E55" s="277">
        <v>0</v>
      </c>
      <c r="F55" s="52"/>
    </row>
    <row r="56" spans="1:6" ht="11.25">
      <c r="A56" s="52"/>
      <c r="B56" s="52" t="s">
        <v>392</v>
      </c>
      <c r="C56" s="277">
        <v>-585738.61</v>
      </c>
      <c r="D56" s="277">
        <v>-585738.61</v>
      </c>
      <c r="E56" s="277">
        <v>0</v>
      </c>
      <c r="F56" s="52"/>
    </row>
    <row r="57" spans="1:6" ht="11.25">
      <c r="A57" s="52"/>
      <c r="B57" s="52" t="s">
        <v>308</v>
      </c>
      <c r="C57" s="277">
        <v>-54638.69</v>
      </c>
      <c r="D57" s="277">
        <v>-54638.69</v>
      </c>
      <c r="E57" s="277">
        <v>0</v>
      </c>
      <c r="F57" s="52"/>
    </row>
    <row r="58" spans="1:6" ht="11.25">
      <c r="A58" s="52"/>
      <c r="B58" s="52" t="s">
        <v>393</v>
      </c>
      <c r="C58" s="277">
        <v>-2159.55</v>
      </c>
      <c r="D58" s="277">
        <v>-2159.55</v>
      </c>
      <c r="E58" s="277">
        <v>0</v>
      </c>
      <c r="F58" s="52"/>
    </row>
    <row r="59" spans="1:6" ht="11.25">
      <c r="A59" s="52"/>
      <c r="B59" s="52" t="s">
        <v>310</v>
      </c>
      <c r="C59" s="277">
        <v>-22492.09</v>
      </c>
      <c r="D59" s="277">
        <v>-22492.09</v>
      </c>
      <c r="E59" s="277">
        <v>0</v>
      </c>
      <c r="F59" s="52"/>
    </row>
    <row r="60" spans="1:6" ht="11.25">
      <c r="A60" s="52"/>
      <c r="B60" s="52" t="s">
        <v>311</v>
      </c>
      <c r="C60" s="52">
        <v>-612.23</v>
      </c>
      <c r="D60" s="52">
        <v>-612.23</v>
      </c>
      <c r="E60" s="277">
        <v>0</v>
      </c>
      <c r="F60" s="52"/>
    </row>
    <row r="61" spans="1:6" ht="11.25">
      <c r="A61" s="208"/>
      <c r="B61" s="208" t="s">
        <v>395</v>
      </c>
      <c r="C61" s="163">
        <f>SUM(C46:C60)</f>
        <v>-2506624.7199999997</v>
      </c>
      <c r="D61" s="163">
        <f>SUM(D46:D60)</f>
        <v>-2506624.7199999997</v>
      </c>
      <c r="E61" s="163">
        <f>SUM(E46:E60)</f>
        <v>0</v>
      </c>
      <c r="F61" s="163"/>
    </row>
  </sheetData>
  <sheetProtection/>
  <dataValidations count="6">
    <dataValidation allowBlank="1" showInputMessage="1" showErrorMessage="1" prompt="Criterio para la aplicación de depreciación: anual, mensual, trimestral, etc." sqref="F7 F21 F45"/>
    <dataValidation allowBlank="1" showInputMessage="1" showErrorMessage="1" prompt="Diferencia entre el saldo final y el inicial presentados." sqref="E7 E21 E45"/>
    <dataValidation allowBlank="1" showInputMessage="1" showErrorMessage="1" prompt="Saldo al 31 de diciembre del año anterior a la cuenta pública que se presenta." sqref="C7 C21 C45"/>
    <dataValidation allowBlank="1" showInputMessage="1" showErrorMessage="1" prompt="Corresponde al número de la cuenta de acuerdo al Plan de Cuentas emitido por el CONAC (DOF 22/11/2010)." sqref="A7 A21 A45"/>
    <dataValidation allowBlank="1" showInputMessage="1" showErrorMessage="1" prompt="Corresponde al nombre o descripción de la cuenta de acuerdo al Plan de Cuentas emitido por el CONAC." sqref="B7 B21 B45"/>
    <dataValidation allowBlank="1" showInputMessage="1" showErrorMessage="1" prompt="Importe final del periodo que corresponde la cuenta pública presentada (mensual:  enero, febrero, marzo, etc.; trimestral: 1er, 2do, 3ro. o 4to.)." sqref="D7 D21 D45"/>
  </dataValidations>
  <printOptions/>
  <pageMargins left="0.7" right="0.7" top="0.75" bottom="0.75" header="0.3" footer="0.3"/>
  <pageSetup horizontalDpi="600" verticalDpi="600" orientation="portrait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B19" sqref="B19"/>
    </sheetView>
  </sheetViews>
  <sheetFormatPr defaultColWidth="11.421875" defaultRowHeight="15"/>
  <cols>
    <col min="1" max="1" width="19.140625" style="7" customWidth="1"/>
    <col min="2" max="2" width="50.7109375" style="7" customWidth="1"/>
    <col min="3" max="3" width="14.8515625" style="8" bestFit="1" customWidth="1"/>
    <col min="4" max="4" width="17.421875" style="8" customWidth="1"/>
    <col min="5" max="5" width="17.57421875" style="8" customWidth="1"/>
    <col min="6" max="6" width="17.57421875" style="7" bestFit="1" customWidth="1"/>
    <col min="7" max="16384" width="11.421875" style="7" customWidth="1"/>
  </cols>
  <sheetData>
    <row r="1" spans="1:6" ht="11.25" customHeight="1">
      <c r="A1" s="2" t="s">
        <v>47</v>
      </c>
      <c r="B1" s="2"/>
      <c r="C1" s="3"/>
      <c r="D1" s="3"/>
      <c r="E1" s="3"/>
      <c r="F1" s="6" t="s">
        <v>48</v>
      </c>
    </row>
    <row r="2" spans="1:5" ht="11.25" customHeight="1">
      <c r="A2" s="2" t="s">
        <v>49</v>
      </c>
      <c r="B2" s="2"/>
      <c r="C2" s="3"/>
      <c r="D2" s="3"/>
      <c r="E2" s="3"/>
    </row>
    <row r="3" ht="11.25" customHeight="1"/>
    <row r="4" ht="11.25">
      <c r="F4" s="11" t="s">
        <v>89</v>
      </c>
    </row>
    <row r="5" spans="1:5" ht="11.25" customHeight="1">
      <c r="A5" s="67" t="s">
        <v>201</v>
      </c>
      <c r="B5" s="67"/>
      <c r="C5" s="68"/>
      <c r="D5" s="68"/>
      <c r="E5" s="68"/>
    </row>
    <row r="6" spans="1:5" s="18" customFormat="1" ht="11.25">
      <c r="A6" s="69"/>
      <c r="B6" s="69"/>
      <c r="C6" s="68"/>
      <c r="D6" s="68"/>
      <c r="E6" s="68"/>
    </row>
    <row r="7" spans="1:6" ht="15" customHeight="1">
      <c r="A7" s="14" t="s">
        <v>51</v>
      </c>
      <c r="B7" s="15" t="s">
        <v>52</v>
      </c>
      <c r="C7" s="64" t="s">
        <v>83</v>
      </c>
      <c r="D7" s="64" t="s">
        <v>84</v>
      </c>
      <c r="E7" s="64" t="s">
        <v>85</v>
      </c>
      <c r="F7" s="65" t="s">
        <v>86</v>
      </c>
    </row>
    <row r="8" spans="1:6" ht="11.25">
      <c r="A8" s="211"/>
      <c r="B8" s="211"/>
      <c r="C8" s="158"/>
      <c r="D8" s="214"/>
      <c r="E8" s="214"/>
      <c r="F8" s="160"/>
    </row>
    <row r="9" spans="1:6" ht="11.25">
      <c r="A9" s="211"/>
      <c r="B9" s="211"/>
      <c r="C9" s="158"/>
      <c r="D9" s="214"/>
      <c r="E9" s="214"/>
      <c r="F9" s="160"/>
    </row>
    <row r="10" spans="1:6" ht="11.25">
      <c r="A10" s="208"/>
      <c r="B10" s="208" t="s">
        <v>87</v>
      </c>
      <c r="C10" s="163">
        <f>SUM(C8:C9)</f>
        <v>0</v>
      </c>
      <c r="D10" s="163">
        <f>SUM(D8:D9)</f>
        <v>0</v>
      </c>
      <c r="E10" s="163">
        <f>SUM(E8:E9)</f>
        <v>0</v>
      </c>
      <c r="F10" s="208"/>
    </row>
    <row r="11" spans="1:6" ht="11.25">
      <c r="A11" s="194"/>
      <c r="B11" s="194"/>
      <c r="C11" s="202"/>
      <c r="D11" s="202"/>
      <c r="E11" s="202"/>
      <c r="F11" s="194"/>
    </row>
    <row r="12" spans="1:6" ht="11.25">
      <c r="A12" s="194"/>
      <c r="B12" s="194"/>
      <c r="C12" s="202"/>
      <c r="D12" s="202"/>
      <c r="E12" s="202"/>
      <c r="F12" s="194"/>
    </row>
    <row r="13" spans="1:6" ht="11.25" customHeight="1">
      <c r="A13" s="70" t="s">
        <v>90</v>
      </c>
      <c r="B13" s="71"/>
      <c r="C13" s="68"/>
      <c r="D13" s="68"/>
      <c r="E13" s="68"/>
      <c r="F13" s="11" t="s">
        <v>89</v>
      </c>
    </row>
    <row r="14" spans="1:5" ht="11.25">
      <c r="A14" s="72"/>
      <c r="B14" s="72"/>
      <c r="C14" s="73"/>
      <c r="D14" s="73"/>
      <c r="E14" s="73"/>
    </row>
    <row r="15" spans="1:6" ht="15" customHeight="1">
      <c r="A15" s="14" t="s">
        <v>51</v>
      </c>
      <c r="B15" s="15" t="s">
        <v>52</v>
      </c>
      <c r="C15" s="64" t="s">
        <v>83</v>
      </c>
      <c r="D15" s="64" t="s">
        <v>84</v>
      </c>
      <c r="E15" s="64" t="s">
        <v>85</v>
      </c>
      <c r="F15" s="65" t="s">
        <v>86</v>
      </c>
    </row>
    <row r="16" spans="1:6" ht="11.25">
      <c r="A16" s="195"/>
      <c r="B16" s="211"/>
      <c r="C16" s="158"/>
      <c r="D16" s="158"/>
      <c r="E16" s="158"/>
      <c r="F16" s="160"/>
    </row>
    <row r="17" spans="1:6" ht="11.25">
      <c r="A17" s="208"/>
      <c r="B17" s="208" t="s">
        <v>87</v>
      </c>
      <c r="C17" s="163">
        <f>SUM(C16:C16)</f>
        <v>0</v>
      </c>
      <c r="D17" s="163">
        <f>SUM(D16:D16)</f>
        <v>0</v>
      </c>
      <c r="E17" s="163">
        <f>SUM(E16:E16)</f>
        <v>0</v>
      </c>
      <c r="F17" s="208"/>
    </row>
    <row r="18" spans="1:6" ht="11.25">
      <c r="A18" s="194"/>
      <c r="B18" s="194"/>
      <c r="C18" s="202"/>
      <c r="D18" s="202"/>
      <c r="E18" s="202"/>
      <c r="F18" s="194"/>
    </row>
    <row r="19" spans="1:6" ht="11.25">
      <c r="A19" s="194"/>
      <c r="B19" s="194"/>
      <c r="C19" s="202"/>
      <c r="D19" s="202"/>
      <c r="E19" s="202"/>
      <c r="F19" s="194"/>
    </row>
    <row r="20" spans="1:6" ht="11.25" customHeight="1">
      <c r="A20" s="71" t="s">
        <v>210</v>
      </c>
      <c r="B20" s="74"/>
      <c r="C20" s="75"/>
      <c r="D20" s="75"/>
      <c r="E20" s="59"/>
      <c r="F20" s="60" t="s">
        <v>91</v>
      </c>
    </row>
    <row r="21" spans="1:3" ht="11.25">
      <c r="A21" s="48"/>
      <c r="B21" s="48"/>
      <c r="C21" s="21"/>
    </row>
    <row r="22" spans="1:6" ht="15" customHeight="1">
      <c r="A22" s="14" t="s">
        <v>51</v>
      </c>
      <c r="B22" s="15" t="s">
        <v>52</v>
      </c>
      <c r="C22" s="64" t="s">
        <v>83</v>
      </c>
      <c r="D22" s="64" t="s">
        <v>84</v>
      </c>
      <c r="E22" s="64" t="s">
        <v>85</v>
      </c>
      <c r="F22" s="65" t="s">
        <v>86</v>
      </c>
    </row>
    <row r="23" spans="1:6" ht="11.25">
      <c r="A23" s="211"/>
      <c r="B23" s="211"/>
      <c r="C23" s="158"/>
      <c r="D23" s="214"/>
      <c r="E23" s="214"/>
      <c r="F23" s="160"/>
    </row>
    <row r="24" spans="1:6" ht="11.25">
      <c r="A24" s="211"/>
      <c r="B24" s="211"/>
      <c r="C24" s="158"/>
      <c r="D24" s="214"/>
      <c r="E24" s="214"/>
      <c r="F24" s="160"/>
    </row>
    <row r="25" spans="1:6" ht="11.25">
      <c r="A25" s="215"/>
      <c r="B25" s="215" t="s">
        <v>87</v>
      </c>
      <c r="C25" s="216">
        <f>SUM(C23:C23)</f>
        <v>0</v>
      </c>
      <c r="D25" s="216">
        <f>SUM(D23:D23)</f>
        <v>0</v>
      </c>
      <c r="E25" s="216">
        <f>SUM(E23:E23)</f>
        <v>0</v>
      </c>
      <c r="F25" s="216"/>
    </row>
    <row r="26" spans="1:6" ht="11.25">
      <c r="A26" s="170"/>
      <c r="B26" s="171"/>
      <c r="C26" s="172"/>
      <c r="D26" s="172"/>
      <c r="E26" s="172"/>
      <c r="F26" s="171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15 B22"/>
    <dataValidation allowBlank="1" showInputMessage="1" showErrorMessage="1" prompt="Corresponde al número de la cuenta de acuerdo al Plan de Cuentas emitido por el CONAC (DOF 22/11/2010)." sqref="A7 A15 A22"/>
    <dataValidation allowBlank="1" showInputMessage="1" showErrorMessage="1" prompt="Saldo al 31 de diciembre del año anterior a la cuenta pública que se presenta." sqref="C7 C15 C22"/>
    <dataValidation allowBlank="1" showInputMessage="1" showErrorMessage="1" prompt="Diferencia entre el saldo final y el inicial presentados." sqref="E7 E15 E22"/>
    <dataValidation allowBlank="1" showInputMessage="1" showErrorMessage="1" prompt="Importe final del periodo que corresponde la cuenta pública presentada (mensual:  enero, febrero, marzo, etc.; trimestral: 1er, 2do, 3ro. o 4to.)." sqref="D7 D15 D22"/>
    <dataValidation allowBlank="1" showInputMessage="1" showErrorMessage="1" prompt="Indicar el medio como se está amortizando el intangible, por tiempo, por uso." sqref="F7 F15 F2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2014-05-22T19:45:44Z</cp:lastPrinted>
  <dcterms:created xsi:type="dcterms:W3CDTF">2012-12-11T20:36:24Z</dcterms:created>
  <dcterms:modified xsi:type="dcterms:W3CDTF">2014-05-22T20:03:51Z</dcterms:modified>
  <cp:category/>
  <cp:version/>
  <cp:contentType/>
  <cp:contentStatus/>
</cp:coreProperties>
</file>