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5" yWindow="0" windowWidth="9000" windowHeight="8070" tabRatio="795" firstSheet="5" activeTab="13"/>
  </bookViews>
  <sheets>
    <sheet name="Notas a los Edos Financieros" sheetId="1" r:id="rId1"/>
    <sheet name="ESF-01" sheetId="2" r:id="rId2"/>
    <sheet name="ESF-02 " sheetId="3" r:id="rId3"/>
    <sheet name="ESF-03" sheetId="4" r:id="rId4"/>
    <sheet name="ESF-05" sheetId="5" r:id="rId5"/>
    <sheet name="ESF-06 " sheetId="6" r:id="rId6"/>
    <sheet name="ESF-07" sheetId="7" r:id="rId7"/>
    <sheet name="ESF-08" sheetId="8" r:id="rId8"/>
    <sheet name="ESF-09" sheetId="9" r:id="rId9"/>
    <sheet name="ESF-11" sheetId="10" r:id="rId10"/>
    <sheet name="ESF-12 " sheetId="11" r:id="rId11"/>
    <sheet name="ESF-13" sheetId="12" r:id="rId12"/>
    <sheet name="ESF-14" sheetId="13" r:id="rId13"/>
    <sheet name="ESF-15" sheetId="14" r:id="rId14"/>
    <sheet name="ERA-01" sheetId="15" r:id="rId15"/>
    <sheet name="ERA-02" sheetId="16" r:id="rId16"/>
    <sheet name="ERA-03 " sheetId="17" r:id="rId17"/>
    <sheet name="VHP-01" sheetId="18" r:id="rId18"/>
    <sheet name="VHP-02" sheetId="19" r:id="rId19"/>
    <sheet name="EFE-01  " sheetId="20" r:id="rId20"/>
    <sheet name="EFE-02" sheetId="21" r:id="rId21"/>
    <sheet name="Hoja1" sheetId="22" r:id="rId22"/>
  </sheets>
  <definedNames>
    <definedName name="_xlnm.Print_Area" localSheetId="20">'EFE-02'!$A$1:$E$27</definedName>
    <definedName name="_xlnm.Print_Area" localSheetId="14">'ERA-01'!$A$1:$D$112</definedName>
    <definedName name="_xlnm.Print_Area" localSheetId="16">'ERA-03 '!$A$1:$D$60</definedName>
    <definedName name="_xlnm.Print_Area" localSheetId="4">'ESF-05'!$A$1:$E$21</definedName>
    <definedName name="_xlnm.Print_Area" localSheetId="10">'ESF-12 '!$A$1:$G$102</definedName>
    <definedName name="_xlnm.Print_Area" localSheetId="13">'ESF-15'!$A$1:$W$33</definedName>
    <definedName name="_xlnm.Print_Titles" localSheetId="0">'Notas a los Edos Financieros'!$4:$9</definedName>
  </definedNames>
  <calcPr fullCalcOnLoad="1"/>
</workbook>
</file>

<file path=xl/sharedStrings.xml><?xml version="1.0" encoding="utf-8"?>
<sst xmlns="http://schemas.openxmlformats.org/spreadsheetml/2006/main" count="953" uniqueCount="628">
  <si>
    <t>FLUJO</t>
  </si>
  <si>
    <t>MONTO</t>
  </si>
  <si>
    <t>TIPO</t>
  </si>
  <si>
    <t>PATRIMONIO CONTRIBUIDO</t>
  </si>
  <si>
    <t>MODIFICACION</t>
  </si>
  <si>
    <t>PATRIMONIO GENERADO</t>
  </si>
  <si>
    <t>INGRESOS</t>
  </si>
  <si>
    <t>GASTOS</t>
  </si>
  <si>
    <t>ADQ. BIENES MUEBLES E INMUEBLES</t>
  </si>
  <si>
    <t>% SUB</t>
  </si>
  <si>
    <t>INDICE</t>
  </si>
  <si>
    <t>DEUDA PUBLICA A LARGO PLAZO</t>
  </si>
  <si>
    <t>Estado Analítico de la Deuda y Otros Pasivos</t>
  </si>
  <si>
    <t>Destino del</t>
  </si>
  <si>
    <t>Acreedor</t>
  </si>
  <si>
    <t># contrato de</t>
  </si>
  <si>
    <t>Clase del</t>
  </si>
  <si>
    <t>Financiamiento contratado</t>
  </si>
  <si>
    <t>Saldo en</t>
  </si>
  <si>
    <t>Tasa de</t>
  </si>
  <si>
    <t>Capital amortizado</t>
  </si>
  <si>
    <t>Intereses</t>
  </si>
  <si>
    <t xml:space="preserve">Capital </t>
  </si>
  <si>
    <t>Número de</t>
  </si>
  <si>
    <t>Fecha de</t>
  </si>
  <si>
    <t>Registro</t>
  </si>
  <si>
    <t>Período de</t>
  </si>
  <si>
    <t>Aval</t>
  </si>
  <si>
    <t>Garantía</t>
  </si>
  <si>
    <t>No. de Decreto del Congreso / Autorización</t>
  </si>
  <si>
    <t>Fecha del Acuerdo</t>
  </si>
  <si>
    <t>Observaciones</t>
  </si>
  <si>
    <t>Crédito</t>
  </si>
  <si>
    <t>crédito</t>
  </si>
  <si>
    <t>título</t>
  </si>
  <si>
    <t>En UDIS</t>
  </si>
  <si>
    <t>En Pesos</t>
  </si>
  <si>
    <t xml:space="preserve"> pesos </t>
  </si>
  <si>
    <t xml:space="preserve"> Interés</t>
  </si>
  <si>
    <t>pagados</t>
  </si>
  <si>
    <t>Pagado</t>
  </si>
  <si>
    <t>pagos</t>
  </si>
  <si>
    <t>Contratación</t>
  </si>
  <si>
    <t>Vencimiento</t>
  </si>
  <si>
    <t>Estatal</t>
  </si>
  <si>
    <t>Gracia</t>
  </si>
  <si>
    <t>de cada ente</t>
  </si>
  <si>
    <t>TOTAL CREDITOS</t>
  </si>
  <si>
    <t>DE GESTION ADMINISTRATIVA</t>
  </si>
  <si>
    <t>2.2.3.0</t>
  </si>
  <si>
    <t>NOTAS A LOS ESTADOS FINANCIEROS</t>
  </si>
  <si>
    <t>Notas</t>
  </si>
  <si>
    <t>Descripción</t>
  </si>
  <si>
    <t>DE DESGLOSE</t>
  </si>
  <si>
    <t>I. INFORMACION CONTABLE</t>
  </si>
  <si>
    <t>I. INFORMACIÓN CONTABLE/PRESUPUESTAL</t>
  </si>
  <si>
    <t>I. INFORMACIÓN CONTABLE</t>
  </si>
  <si>
    <t>EFE-01</t>
  </si>
  <si>
    <t>EFE-02</t>
  </si>
  <si>
    <t>ESF-01</t>
  </si>
  <si>
    <t>ESF-02</t>
  </si>
  <si>
    <t>ESF-06</t>
  </si>
  <si>
    <t>ESF-08</t>
  </si>
  <si>
    <t>ESF-12</t>
  </si>
  <si>
    <t>ESF-14</t>
  </si>
  <si>
    <t>VHP-01</t>
  </si>
  <si>
    <t>VHP-02</t>
  </si>
  <si>
    <t>ERA-01</t>
  </si>
  <si>
    <t>ERA-03</t>
  </si>
  <si>
    <t>NOTA:       ESF-01</t>
  </si>
  <si>
    <t>NOTA:    ESF-02</t>
  </si>
  <si>
    <t xml:space="preserve">NOTA:        ESF-06 </t>
  </si>
  <si>
    <t>NOTA:       ESF-08</t>
  </si>
  <si>
    <t xml:space="preserve">NOTA:         ESF-12 </t>
  </si>
  <si>
    <t>NOTA:     ESF-14</t>
  </si>
  <si>
    <t>NOTA:       VHP-01</t>
  </si>
  <si>
    <t>NOTA:        VHP-02</t>
  </si>
  <si>
    <t>NOTA:   ERA-01</t>
  </si>
  <si>
    <t>NOTA:    ERA-03</t>
  </si>
  <si>
    <t>%  GASTO</t>
  </si>
  <si>
    <t xml:space="preserve"> FLUJO DE EFECTIVO</t>
  </si>
  <si>
    <t>NOTA:         EFE-01</t>
  </si>
  <si>
    <t>NOTA:     EFE-02</t>
  </si>
  <si>
    <t>NOTA:        ESF-09</t>
  </si>
  <si>
    <t>FLUJO DE EFECTIVO</t>
  </si>
  <si>
    <t>CONTRIBUCIONES POR RECUPERAR</t>
  </si>
  <si>
    <t>FIDEICOMISOS</t>
  </si>
  <si>
    <t>BIENES MUEBLES E INMUEBLES</t>
  </si>
  <si>
    <t>ESF-09</t>
  </si>
  <si>
    <t>INTANGIBLES Y DIFERIDOS</t>
  </si>
  <si>
    <t>CUENTAS Y DOCUMENTOS POR PAGAR</t>
  </si>
  <si>
    <t>DIFERIDOS Y OTROS PASIVOS</t>
  </si>
  <si>
    <t>CONTABLES</t>
  </si>
  <si>
    <t>PRESUPUESTALES</t>
  </si>
  <si>
    <t>I. DE DESGLOSE:</t>
  </si>
  <si>
    <t>INFORMACION CONTABLE</t>
  </si>
  <si>
    <t>III. DE GESTIÓN ADMINISTRATIVA:</t>
  </si>
  <si>
    <t>DEUDA PÚBLICA A LARGO PLAZO</t>
  </si>
  <si>
    <t>1115     FONDOS C/AFECTACION ESPECIFICA</t>
  </si>
  <si>
    <t>NOTA:    ESF-03</t>
  </si>
  <si>
    <t>IMPORTE</t>
  </si>
  <si>
    <t>A_90_días</t>
  </si>
  <si>
    <t>A_180_días</t>
  </si>
  <si>
    <t>A_365_días</t>
  </si>
  <si>
    <t>ESF-03</t>
  </si>
  <si>
    <t>CONTRIBUCIONES POR RECUPERAR CORTO PLAZO</t>
  </si>
  <si>
    <t>ESF-05</t>
  </si>
  <si>
    <t>NOTA:    ESF-05</t>
  </si>
  <si>
    <t>METODO</t>
  </si>
  <si>
    <t>INVENTARIO Y ALMACENES</t>
  </si>
  <si>
    <t>NOTA:        ESF-07</t>
  </si>
  <si>
    <t xml:space="preserve">II. DE MEMORIA (DE ORDEN): </t>
  </si>
  <si>
    <t>NATURALEZA</t>
  </si>
  <si>
    <t>ERA-02</t>
  </si>
  <si>
    <t>OTROS INGRESOS</t>
  </si>
  <si>
    <t>SALDO INICIAL</t>
  </si>
  <si>
    <t>SALDO FINAL</t>
  </si>
  <si>
    <t>+_365_días</t>
  </si>
  <si>
    <t>4.  INGRESOS</t>
  </si>
  <si>
    <t>NOTA:   ERA-02</t>
  </si>
  <si>
    <t>5. GASTOS Y OTRAS PÉRDIDAS</t>
  </si>
  <si>
    <t>CARACTERÍSTICAS</t>
  </si>
  <si>
    <t>NOTA:   ESF-11</t>
  </si>
  <si>
    <t>TOTAL</t>
  </si>
  <si>
    <t xml:space="preserve">TOTAL </t>
  </si>
  <si>
    <t xml:space="preserve">Total </t>
  </si>
  <si>
    <t>Bancos/Tesorería</t>
  </si>
  <si>
    <t>Automóviles y camiones</t>
  </si>
  <si>
    <t>NOMBRE DE LA CUENTA</t>
  </si>
  <si>
    <t>Muebles de oficina y estantería</t>
  </si>
  <si>
    <t>PATRIMONIO</t>
  </si>
  <si>
    <t>CUENTA</t>
  </si>
  <si>
    <t>PREDIAL URBANO CORRIENTE</t>
  </si>
  <si>
    <t>PREDIAL URBANO REZAGO</t>
  </si>
  <si>
    <t>TRASLACION DE DOMINIO</t>
  </si>
  <si>
    <t>FONDO GENERAL</t>
  </si>
  <si>
    <t>FONDO DE FOMENTO MUNICIPAL</t>
  </si>
  <si>
    <t>FONDO DE FISCALIZACION</t>
  </si>
  <si>
    <t>1121     INVERSIONES FINANCIERAS DE CORTO PLAZO</t>
  </si>
  <si>
    <t>1124     INGRESOS POR RECUPERAR A CORTO PLAZO</t>
  </si>
  <si>
    <t>1125     DEUDORES POR ANTICIPOS DE TESORERÍA A CORTO PLAZO</t>
  </si>
  <si>
    <t>1150    ALMACENES</t>
  </si>
  <si>
    <t>1114     INVERSIONES TEMPORALES (HASTA 3 MESES)</t>
  </si>
  <si>
    <t>1211     INVERSIONES A LARGO PLAZO</t>
  </si>
  <si>
    <t>1122     CUENTAS POR COBRAR A CORTO PLAZO</t>
  </si>
  <si>
    <t>1123     DEUDORES DIVERSOS POR COBRAR A CORTO PLAZO</t>
  </si>
  <si>
    <t>1140    INVENTARIOS</t>
  </si>
  <si>
    <t>1213    FIDEICOMISOS, MANDATOS Y CONTRATOS ANÁLOGOS</t>
  </si>
  <si>
    <t>1214    PARTICIPACIONES Y APORTACIONES DE CAPITAL</t>
  </si>
  <si>
    <t>1230    BIENES INMUEBLES, INFRAESTRUCTURA Y CONSTRUCCIONES EN PROCESO</t>
  </si>
  <si>
    <t>BIENES INMUEBLES, INFRAESTRUCTURA Y CONSTRUCCIONES EN PROCESO</t>
  </si>
  <si>
    <t>BIENES MUEBLES</t>
  </si>
  <si>
    <t>1240    BIENES MUEBLES</t>
  </si>
  <si>
    <t>1250        ACTIVOS INTANGIBLES</t>
  </si>
  <si>
    <t xml:space="preserve">ACTIVOS INTANGIBLES </t>
  </si>
  <si>
    <t>1290         OTROS ACTIVOS NO CIRCULANTES</t>
  </si>
  <si>
    <t>NOTA:         ESF-13</t>
  </si>
  <si>
    <t>2159  OTROS PASIVOS DIFERIDOS A CORTO PLAZO</t>
  </si>
  <si>
    <t>2160  FONDOS Y BIENES DE TERCEROS EN GARANTÍA Y/O ADMINISTRACIÓN A CORTO PLAZO</t>
  </si>
  <si>
    <t>2199     OTROS PASIVOS CIRCULANTES</t>
  </si>
  <si>
    <t>3100     HACIENDA PÚBLICA/PATRIMONIO CONTRIBUIDO</t>
  </si>
  <si>
    <t>3200     HACIENDA PÚBLICA/PATRIMONIO GENERADO</t>
  </si>
  <si>
    <t>4.3    OTROS INGRESOS Y BENEFICIOS</t>
  </si>
  <si>
    <t>FONDOS CON AFECTACIÓN ESPECÍFICA E INVERSIONES FINANCIERAS</t>
  </si>
  <si>
    <t>Bajo protesta de decir verdad declaramos que los Estados Financieros y sus notas, son razonablemente correctos y son responsabilidad del emisor.</t>
  </si>
  <si>
    <t>ESF-15</t>
  </si>
  <si>
    <t>NOTA:   ESF-15</t>
  </si>
  <si>
    <t>ESF-07</t>
  </si>
  <si>
    <t>PARTICIPACIONES Y APORTACIONES DE CAPITAL</t>
  </si>
  <si>
    <t>1270     ACTIVOS DIFERIDOS</t>
  </si>
  <si>
    <t>ACTIVOS DIFERIDOS</t>
  </si>
  <si>
    <t>ESF-11</t>
  </si>
  <si>
    <t>OTROS ACTIVOS NO CIRCULANTES</t>
  </si>
  <si>
    <t>ESF-13</t>
  </si>
  <si>
    <t>OTROS PASIVOS CIRCULANTES</t>
  </si>
  <si>
    <t>SEDESHU-GTO-PDIBC-088/2010</t>
  </si>
  <si>
    <t>PREDIAL RÚSTICO CORRIENTE</t>
  </si>
  <si>
    <t>PREDIAL RÚSTICO REZAGO</t>
  </si>
  <si>
    <t>DERECHOS POSTERIORES PANTEONES</t>
  </si>
  <si>
    <t>EVENTOS PARTICULARES</t>
  </si>
  <si>
    <t>TALLERES DE CASA DE LA CULTURA</t>
  </si>
  <si>
    <t>HONORARIOS DE VALUACIÓN</t>
  </si>
  <si>
    <t>EXP LICENCIAS FUNCIONAMIENTO</t>
  </si>
  <si>
    <t>FIESTAS Y EVENTOS PARTICULARES</t>
  </si>
  <si>
    <t>REGISTRO DE PERITOS FISCALES</t>
  </si>
  <si>
    <t>JUEGOS MECÁNICOS Y FUTBOLITOS</t>
  </si>
  <si>
    <t>FORMAS VALORADAS</t>
  </si>
  <si>
    <t>INSC Y REF PADRON PROVEEDORES</t>
  </si>
  <si>
    <t>REDONDEO</t>
  </si>
  <si>
    <t>INSTALACION DE PROMOCIONISTAS</t>
  </si>
  <si>
    <t>RECARGOS PREDIAL</t>
  </si>
  <si>
    <t>GASTOS DE COBRANZA</t>
  </si>
  <si>
    <t>MULTAS DE POLICÍA MUNICIPAL</t>
  </si>
  <si>
    <t>MULTAS DE TRÁNSITO MUNICIPAL</t>
  </si>
  <si>
    <t>MULTAS DE CATASTRO</t>
  </si>
  <si>
    <t>INT BANCARIOS</t>
  </si>
  <si>
    <t>FONDO IEPS DE GASOLINAS</t>
  </si>
  <si>
    <t>FONDO ISAN</t>
  </si>
  <si>
    <t>FONDO IMPUESTO SOBRE TENENCIA</t>
  </si>
  <si>
    <t>ALCOHOLES R-28</t>
  </si>
  <si>
    <t>CASA CUL BBVA 0157185766</t>
  </si>
  <si>
    <t>RM2011 BBVA 179363386</t>
  </si>
  <si>
    <t>REC MPAL 09 BBVA 0163957918</t>
  </si>
  <si>
    <t>CASAS FONHAPO BBVA 0160917672</t>
  </si>
  <si>
    <t>INFRA 11 BBVA 0180270326</t>
  </si>
  <si>
    <t>RESCT CTR HIST 6778708 BBAJIO</t>
  </si>
  <si>
    <t>BBAJIO 7211295 MAO</t>
  </si>
  <si>
    <t xml:space="preserve">12 MESES </t>
  </si>
  <si>
    <t>Terrenos</t>
  </si>
  <si>
    <t>Edificación no habitacional</t>
  </si>
  <si>
    <t>Constr obras p abastecde agua petróleo gas el</t>
  </si>
  <si>
    <t>División de terrenos y Constr de obras de urbaniz</t>
  </si>
  <si>
    <t>Construcción de vías de comunicación</t>
  </si>
  <si>
    <t>ANGELES  OLALDE  JOSE FRANCISCO</t>
  </si>
  <si>
    <t>RAYO CRUZ CARLOS ALBERTO</t>
  </si>
  <si>
    <t>GARCIA ALVAREZ ISABEL CRISTINA</t>
  </si>
  <si>
    <t>MEXICANO SAUCILLO SANDRA</t>
  </si>
  <si>
    <t>PARAMO RIOS ROBERTO</t>
  </si>
  <si>
    <t>LOPEZ  ZAVALA  MA SOCORRO</t>
  </si>
  <si>
    <t>CHAVEZ ROJAS ENRIQUE</t>
  </si>
  <si>
    <t>JIMENEZ RAMIREZ EDITH</t>
  </si>
  <si>
    <t>PEREZ ALONSO ANDRES</t>
  </si>
  <si>
    <t>SANCHEZ ROMERO LUIS MANUEL</t>
  </si>
  <si>
    <t>RAYO BUSTOS JAIME</t>
  </si>
  <si>
    <t>FUENTES  RESENDIZ SOFIA CECILIA</t>
  </si>
  <si>
    <t>RAMIREZ  TRONCOSO ARTURO</t>
  </si>
  <si>
    <t>ROCHA  SANTOYO LUIS</t>
  </si>
  <si>
    <t>RIOS PEREZ RAMON</t>
  </si>
  <si>
    <t>2112  PROVEEDORES POR PAGAR A CORTO PLAZO</t>
  </si>
  <si>
    <t>ADQ DE RESERVA TERRITORIAL</t>
  </si>
  <si>
    <t>BANCO DEL BAJIO SA INS DE BCA MULTIPLE</t>
  </si>
  <si>
    <t>S/N</t>
  </si>
  <si>
    <t>6AÑOS</t>
  </si>
  <si>
    <t>GOBIERNO DEL ESTADO</t>
  </si>
  <si>
    <t>PARTICIPACIONES FEDERALES</t>
  </si>
  <si>
    <t>NINGUNA</t>
  </si>
  <si>
    <t>EXHUMACIÓN DE CADAVERES</t>
  </si>
  <si>
    <t>APORT MAT ALUMBRADO PUBLICO</t>
  </si>
  <si>
    <t>INGRESOS DE GESTION</t>
  </si>
  <si>
    <t>REM RECURSO MUNICIPAL 10</t>
  </si>
  <si>
    <t>GONZALEZ VEGA LETICIA</t>
  </si>
  <si>
    <t>BALLESTEROS LINDERO SILVIA</t>
  </si>
  <si>
    <t>FUNCIONARIOS Y EMPLEADOS</t>
  </si>
  <si>
    <t>GASTOS POR COMPROBAR</t>
  </si>
  <si>
    <t>ANTICIPOS DE NOMINA</t>
  </si>
  <si>
    <t>PROVEEDORES POR PAGAR</t>
  </si>
  <si>
    <t>LAS AGUILAS CONSTRUYE S.A DE C.V.</t>
  </si>
  <si>
    <t>CONTRATISTAS POR PAGAR</t>
  </si>
  <si>
    <t>ERA-01 TOTAL</t>
  </si>
  <si>
    <t>PROG 3X1 2012 BBVA 0189223673</t>
  </si>
  <si>
    <t>BBAJIO 7711526 FOPAM 12</t>
  </si>
  <si>
    <t>IMPUESTO DEL 8.25% S</t>
  </si>
  <si>
    <t>EXPLOTACION DE BANCO</t>
  </si>
  <si>
    <t>INHUMACIONES EN FOSA</t>
  </si>
  <si>
    <t>LICENCIA PARA CONSTR</t>
  </si>
  <si>
    <t>PERMISO PARA TRASLAD</t>
  </si>
  <si>
    <t>SERVICIOS POR PODA Y</t>
  </si>
  <si>
    <t>ANÁLISIS DE FACTIBIL</t>
  </si>
  <si>
    <t>POR LICENCIA DE USO</t>
  </si>
  <si>
    <t>POR CERTIFICACIÓN DE</t>
  </si>
  <si>
    <t>30% DE AVALÚOS FISCA</t>
  </si>
  <si>
    <t>PERMISOS EVENTUALES</t>
  </si>
  <si>
    <t>AUTORIZACIÓN PARA FU</t>
  </si>
  <si>
    <t>CONSTANCIAS DE VALOR</t>
  </si>
  <si>
    <t>CERTIFICACIONES EXPE</t>
  </si>
  <si>
    <t>CONSTANCIAS EXPEDIDA</t>
  </si>
  <si>
    <t>EXPED COPIAS PLANOS</t>
  </si>
  <si>
    <t>PERMISO PARA DIFUSIO</t>
  </si>
  <si>
    <t>OCUPACION DE ESPACIO</t>
  </si>
  <si>
    <t>AMBULANTES SEMIFIJOS</t>
  </si>
  <si>
    <t>TEMPORADA DE DÍA DE</t>
  </si>
  <si>
    <t>PERMISO PARA BAILE PUBLICO</t>
  </si>
  <si>
    <t>OTROS PRODUCTOS</t>
  </si>
  <si>
    <t>MULTAS X VIOLA A REG</t>
  </si>
  <si>
    <t xml:space="preserve">* PARTICIPACIONES, APORTACIONES </t>
  </si>
  <si>
    <t>3210 Ahorro/ Desahorro</t>
  </si>
  <si>
    <t>FOPEDEP 2012 8101040 BBAJIO</t>
  </si>
  <si>
    <t>PDIBC 2012 7832744 BBAJIO</t>
  </si>
  <si>
    <t xml:space="preserve">Lic. Pablo Martin Lopezportillo Rodriguez                                                                                         Presidente Municipal </t>
  </si>
  <si>
    <t>______________________________________________</t>
  </si>
  <si>
    <t>PERMISO COLOCACION D</t>
  </si>
  <si>
    <t>MULTA X EJERCER EL</t>
  </si>
  <si>
    <t>BENEFICIARIOS INSUMOS AGRICOLAS</t>
  </si>
  <si>
    <t>VAZQUEZ CORDERO JOSE LUIS</t>
  </si>
  <si>
    <t>FONDO INVERSION</t>
  </si>
  <si>
    <t>REM PROGRAMAS ESPECIALES 12</t>
  </si>
  <si>
    <t>REC MPAL 2013 BBVA 0191594478</t>
  </si>
  <si>
    <t>Honorarios asimilados</t>
  </si>
  <si>
    <t>Prima Vacacional</t>
  </si>
  <si>
    <t>Compensaciones por servicios</t>
  </si>
  <si>
    <t>Seguros</t>
  </si>
  <si>
    <t>Liquid por indem</t>
  </si>
  <si>
    <t>Materiales y útiles de oficina</t>
  </si>
  <si>
    <t>Mat impreso  e info</t>
  </si>
  <si>
    <t>Material de limpieza</t>
  </si>
  <si>
    <t>Prod Alim Animales</t>
  </si>
  <si>
    <t>Combus p Serv pub</t>
  </si>
  <si>
    <t>Servicio de energía eléctrica</t>
  </si>
  <si>
    <t>Servicio telefonía tradicional</t>
  </si>
  <si>
    <t>Servicio telefonía celular</t>
  </si>
  <si>
    <t>Serv Financieros</t>
  </si>
  <si>
    <t>Mantto Vehíc</t>
  </si>
  <si>
    <t>Difusión Activ Gub</t>
  </si>
  <si>
    <t>Viáticos nacionales</t>
  </si>
  <si>
    <t>Gto Orden Social</t>
  </si>
  <si>
    <t>Transf Serv Pers</t>
  </si>
  <si>
    <t>Transf Mat y Sum</t>
  </si>
  <si>
    <t>Gto Activ Cult</t>
  </si>
  <si>
    <t>RM'10 BBVA 0170546127</t>
  </si>
  <si>
    <t>INFRA 05 BBVA 0145964520</t>
  </si>
  <si>
    <t>INFRA 10 BBVA 0170546690</t>
  </si>
  <si>
    <t>INSUM AGRICOLAS 2011</t>
  </si>
  <si>
    <t>REC MPAL 2012 BBVA 0</t>
  </si>
  <si>
    <t>FORTA 2012 BBVA 0187</t>
  </si>
  <si>
    <t>REC. MUNICIPAL II 20</t>
  </si>
  <si>
    <t>FORTALECIMIENTO II 2</t>
  </si>
  <si>
    <t>INFRAESTRUCTURA II 2</t>
  </si>
  <si>
    <t>FRACC LAS HDAS 6778674 BAJIO</t>
  </si>
  <si>
    <t>FOREMOBA 2012  8187296  BAJIO</t>
  </si>
  <si>
    <t>AGUILAR  ARELLANO MARIANO FRANCISCO</t>
  </si>
  <si>
    <t>RAMIREZ  HERNANDEZ  MIGUEL</t>
  </si>
  <si>
    <t>GONZALEZ ROJO J. GUADALUPE</t>
  </si>
  <si>
    <t>FLORES HERNANDEZ GUSTAVO</t>
  </si>
  <si>
    <t>LOPEZ  ALBARRAN EDMUNDO</t>
  </si>
  <si>
    <t>REC MPAL SUBS AL EMPLEO</t>
  </si>
  <si>
    <t>SUMA MUEBLES E INMUEBLES</t>
  </si>
  <si>
    <t>Sueldos Base</t>
  </si>
  <si>
    <t>Gratificación de fin de año</t>
  </si>
  <si>
    <t>Aportaciones IMSS</t>
  </si>
  <si>
    <t>Materiales complementarios</t>
  </si>
  <si>
    <t>Seguro de bienes patrimoniales</t>
  </si>
  <si>
    <t>Herramientas y maquinas  herramienta</t>
  </si>
  <si>
    <t>REM RM11</t>
  </si>
  <si>
    <t>subtotal</t>
  </si>
  <si>
    <t>REC MPAL 08 BBVA 0159042725</t>
  </si>
  <si>
    <t>FORTALECIMIENTO 2013 BBVA 0192181495</t>
  </si>
  <si>
    <t>INFRAESTRUCTURA 2013 BBVA 0191594443</t>
  </si>
  <si>
    <t>HERNANDEZ FERREIRA J. JESUS</t>
  </si>
  <si>
    <t>TOTAL  FONDO FIJO</t>
  </si>
  <si>
    <t>INSUMOS AGRICOLAS 2007</t>
  </si>
  <si>
    <t>GOMEZ RAMIREZ ALEJANDRO</t>
  </si>
  <si>
    <t>BALDERAS MORENO ALBERTO</t>
  </si>
  <si>
    <t>RIOS RENDON LUIS FELIPE</t>
  </si>
  <si>
    <t>MANCERA PALMA MARIA DE LOURDES</t>
  </si>
  <si>
    <t>ACEROS LAMINAS Y CERCADOS SA DE CV</t>
  </si>
  <si>
    <t>ALMACENES GENERALES DEL BAJIO SA CV</t>
  </si>
  <si>
    <t>INSUMOS AGRICOLAS 2010</t>
  </si>
  <si>
    <t>PERALES MEXICANO ALONSO</t>
  </si>
  <si>
    <t>BALBINO PEREZ PETRONILO</t>
  </si>
  <si>
    <t>SEGUROS ATLAS S.A</t>
  </si>
  <si>
    <t>CASASGRANDESVELAZQUEZ  JUAN MANUEL</t>
  </si>
  <si>
    <t>MORALES  PEÑA AQUILINO</t>
  </si>
  <si>
    <t>BALLESTEROS RODRIGUEZ MAGDALENA</t>
  </si>
  <si>
    <t>AVILES MALDONADO  ARTURO</t>
  </si>
  <si>
    <t>LOPEZ  GARCIAJUAN</t>
  </si>
  <si>
    <t>AGUNDIS PEREZ MAYRA CONSUELO</t>
  </si>
  <si>
    <t>ALVAREZ OLALDE J. REFUGIO</t>
  </si>
  <si>
    <t>CALIXTO AMADOR ELISEO</t>
  </si>
  <si>
    <t>PEREZ ANGELES MARTHA ALICIA</t>
  </si>
  <si>
    <t>RAMIREZ OLALDE EMMA MARTINA</t>
  </si>
  <si>
    <t>SUASTE GOMEZ JOSE</t>
  </si>
  <si>
    <t>PUCHOTE  GARCIA  JUAN DOMINGO</t>
  </si>
  <si>
    <t>AGUILAR  ARELLANOMARIANO FRANCISCO</t>
  </si>
  <si>
    <t>GARCIA GARCIA  JUAN GUILLERMO</t>
  </si>
  <si>
    <t>RIVERA MORALES JOSE</t>
  </si>
  <si>
    <t>SALAZAR  CANTERO J REYES</t>
  </si>
  <si>
    <t>MONDRAGON MARTINEZ MELCHOR</t>
  </si>
  <si>
    <t>ANAYA  NIEVES  JUAN</t>
  </si>
  <si>
    <t>CALVARIO RAMIREZ VICTORIA</t>
  </si>
  <si>
    <t>MUNGUIA RAMIREZ JOSE ANTONIO</t>
  </si>
  <si>
    <t>OTRAS CUENTAS POR PAGAR</t>
  </si>
  <si>
    <t>LICENCIA ANUAL DE COLOCACION DE ANUNCIOS Y CARTELES</t>
  </si>
  <si>
    <t>LICENCIAS DE CONSTRUCCION</t>
  </si>
  <si>
    <t>EVALUACION DEL IMPACTO AMBIENTAL</t>
  </si>
  <si>
    <t>Dietas</t>
  </si>
  <si>
    <t>Sueldos de Confianza</t>
  </si>
  <si>
    <t>Prima quinquenal</t>
  </si>
  <si>
    <t>Asignaciones adicionales al sueldo</t>
  </si>
  <si>
    <t>Otras prestaciones</t>
  </si>
  <si>
    <t>Servicios de contabilidad</t>
  </si>
  <si>
    <t>REM RM12</t>
  </si>
  <si>
    <t>INFRA 07 BBVA 0154425502</t>
  </si>
  <si>
    <t>FORTALECIMIENTO SUBS AL EMPLEO</t>
  </si>
  <si>
    <t>INMUEBLES</t>
  </si>
  <si>
    <t>MUEBLES</t>
  </si>
  <si>
    <t>Edificios e instalaciones</t>
  </si>
  <si>
    <t>Infraestructura</t>
  </si>
  <si>
    <t>Computadoras y equipo periférico</t>
  </si>
  <si>
    <t>Otros mobiliarios y equipos de administración</t>
  </si>
  <si>
    <t>Equipo de audio y de video</t>
  </si>
  <si>
    <t>Camaras fotograficas y de video</t>
  </si>
  <si>
    <t>Otro mobiliario y equipo educacional y recreativo</t>
  </si>
  <si>
    <t>Instrumentos médicos</t>
  </si>
  <si>
    <t>Equipo de defensa y de seguridad</t>
  </si>
  <si>
    <t>Sistemas de aire acondicionado calefacción y refr</t>
  </si>
  <si>
    <t>Equipo de comunicación y telecomunicacion</t>
  </si>
  <si>
    <t>Eq de generación y distrib de energía eléctrica</t>
  </si>
  <si>
    <t>Otros equipos</t>
  </si>
  <si>
    <t xml:space="preserve"> TIIE +1.85%</t>
  </si>
  <si>
    <t>205/2011</t>
  </si>
  <si>
    <t>N.D.157   15/02/2011</t>
  </si>
  <si>
    <t>N.D. 157</t>
  </si>
  <si>
    <t>Impuesto sobre nóminas</t>
  </si>
  <si>
    <t>Ref y Acces men Eq cómputo y tecn de la Info</t>
  </si>
  <si>
    <t>Medicinas y productos farmacéuticos</t>
  </si>
  <si>
    <t>Aportaciones INFONAVIT</t>
  </si>
  <si>
    <t>Cuotas para el fondo de ahorro</t>
  </si>
  <si>
    <t>REC MPAL 08</t>
  </si>
  <si>
    <t>REM REC MPAL 2009</t>
  </si>
  <si>
    <t>REM INFRA 05</t>
  </si>
  <si>
    <t>REM INFRA 06</t>
  </si>
  <si>
    <t>REM INFRA 07</t>
  </si>
  <si>
    <t>REM FORTA 07</t>
  </si>
  <si>
    <t>REM INFRA 08</t>
  </si>
  <si>
    <t>REM FORTA 2009</t>
  </si>
  <si>
    <t>REM INFRA 09</t>
  </si>
  <si>
    <t>PORG 3X1 2010</t>
  </si>
  <si>
    <t>CONV PTC-10-11-009-071</t>
  </si>
  <si>
    <t>AP PEN BORD/DEMETRIO ANDR R</t>
  </si>
  <si>
    <t>REM INFRA 10</t>
  </si>
  <si>
    <t>REM FORTA 2010</t>
  </si>
  <si>
    <t>REM INFRA 11</t>
  </si>
  <si>
    <t>APLIC REM REC MPAL 2009</t>
  </si>
  <si>
    <t>APLIC REM INFRA 2007</t>
  </si>
  <si>
    <t>APLIC REM INFRA 2008</t>
  </si>
  <si>
    <t>APLIC REM INFRA 2009</t>
  </si>
  <si>
    <t>APLIC REM INFRA 2010</t>
  </si>
  <si>
    <t>APLIC REM FORTA 2010</t>
  </si>
  <si>
    <t>APLIC REM REC MPAL 2010</t>
  </si>
  <si>
    <t>APLIC REM INFRA 2011</t>
  </si>
  <si>
    <t>APLIC REM FORTA 2012</t>
  </si>
  <si>
    <t xml:space="preserve"> FORTA 10 BBVA 0170546623</t>
  </si>
  <si>
    <t>INFRA 08 BBVA 0159042350</t>
  </si>
  <si>
    <t>FORTA 09 BBVA 0164350472</t>
  </si>
  <si>
    <t>INFRA 09 BBVA 0164350243</t>
  </si>
  <si>
    <t>FORTA 11 BBVA 0180269387</t>
  </si>
  <si>
    <t>LOPEZ PORTILLO RODRIGUEZ PABLO MARTIN</t>
  </si>
  <si>
    <t>Constr./Proc. Dominio Publico</t>
  </si>
  <si>
    <t>Equipo de Transporte</t>
  </si>
  <si>
    <t>USO EMPASTADO UNID. DEPORTIVA</t>
  </si>
  <si>
    <t>2% NOMINA REC MPAL</t>
  </si>
  <si>
    <t>IMSS FORTA 2009</t>
  </si>
  <si>
    <t>REC MPAL RCV</t>
  </si>
  <si>
    <t>REC MPAL INFONAVIT</t>
  </si>
  <si>
    <t>10% ISR HON SAGARPA 07</t>
  </si>
  <si>
    <t xml:space="preserve"> ISR SALARIOS RM</t>
  </si>
  <si>
    <t>1% CEDULAR HONOR REC MPAL</t>
  </si>
  <si>
    <t>10% ISR ARRENDAMIENTO REC MPAL</t>
  </si>
  <si>
    <t>1% CEDULAR ARRENDAMIENTO</t>
  </si>
  <si>
    <t>ISR HONOR ASIM REC MPAL</t>
  </si>
  <si>
    <t>PRESTAMO SINDICATO</t>
  </si>
  <si>
    <t>CAJA ALIANZA</t>
  </si>
  <si>
    <t>SEGURO ING</t>
  </si>
  <si>
    <t>SEGURO METLIFE</t>
  </si>
  <si>
    <t>CAJA LIBERTAD</t>
  </si>
  <si>
    <t>FONACOT</t>
  </si>
  <si>
    <t>SERVICIO FUNERARIO</t>
  </si>
  <si>
    <t>CREDITO INFONAVIT</t>
  </si>
  <si>
    <t>RETENCION  PERSONAL</t>
  </si>
  <si>
    <t>PENSION ALIMENTICIA</t>
  </si>
  <si>
    <t>CAJA ACRECENTA</t>
  </si>
  <si>
    <t>VINCULO CULTURAL DEL BAJIO</t>
  </si>
  <si>
    <t>GPO OPTICO EMPRESARIAL</t>
  </si>
  <si>
    <t>RAPISOLUCION</t>
  </si>
  <si>
    <t>REC MPAL IMSS</t>
  </si>
  <si>
    <t>Fondo de Ahorro</t>
  </si>
  <si>
    <t>ISR REC MPAL</t>
  </si>
  <si>
    <t>ISR FORTA</t>
  </si>
  <si>
    <t>ISR CASA DE LA CULTURA</t>
  </si>
  <si>
    <t>ISR HON ASIMILABLE REC MPAL</t>
  </si>
  <si>
    <t>ISR HON ASIMILABLE INFRA</t>
  </si>
  <si>
    <t>ISR HON ASIMILABLE  CASA DE LA CULTURA</t>
  </si>
  <si>
    <t>IMSS REC MPAL</t>
  </si>
  <si>
    <t>IMSS FORTA</t>
  </si>
  <si>
    <t>INFONAVIT FORTA</t>
  </si>
  <si>
    <t>10% ISR HON PROFESIONALES REC MPAL</t>
  </si>
  <si>
    <t>ISR HON PROFESIONALES CASA DE LA CULTURA</t>
  </si>
  <si>
    <t>1% CED HON PROFESIONALES REC MPAL</t>
  </si>
  <si>
    <t>1% CED HON PROFESIONALES CASA DE LA CULTURA</t>
  </si>
  <si>
    <t>FINANCIAMIENTOS</t>
  </si>
  <si>
    <t>__________________________________________</t>
  </si>
  <si>
    <t>SERV DE RECOL Y TRSLADO DE BASURA</t>
  </si>
  <si>
    <t>Alumbrado público</t>
  </si>
  <si>
    <t>Serv de diseño arquitectura ing y activ relac</t>
  </si>
  <si>
    <t>GTO ILUMINADO 2013 9649682 BBAJIO</t>
  </si>
  <si>
    <t>C.P.C. Y M.F. Ma. Lourdes Herrera Rodriguez                                                                Tesorera Municipal</t>
  </si>
  <si>
    <t>2113  CONTRATISTAS POR PAGAR</t>
  </si>
  <si>
    <t>2119 OTRAS CUENTAS POR PAGAR</t>
  </si>
  <si>
    <t>2117 RETENCIONES Y CONTRIBUCIONES POR  PAGAR</t>
  </si>
  <si>
    <t>Otro equipo de transporte</t>
  </si>
  <si>
    <t>RETENCIONES Y CONTRIBUCIONES POR PAGAR C.P.</t>
  </si>
  <si>
    <t>LIBRE PARA MUNICIPIO</t>
  </si>
  <si>
    <t>PUCHOTE GARCIA LAURA KAREN</t>
  </si>
  <si>
    <t>1129     OTROS DERECHOS A RECIBIR</t>
  </si>
  <si>
    <t>DE LA LLATA GOMEZ EDUARDO MARIA</t>
  </si>
  <si>
    <t>TOVAR ZUASTES  REFUGIO</t>
  </si>
  <si>
    <t>TORRES LOPEZ ARMANDO</t>
  </si>
  <si>
    <t>DAP X RECUPERAR 2009</t>
  </si>
  <si>
    <t>VAZQUEZ DELGADO JOSE DE JESUS</t>
  </si>
  <si>
    <t>SEDESHU DRN SN PABLO 088</t>
  </si>
  <si>
    <t>BORD/DEMETRIO ANDRADE RMZ</t>
  </si>
  <si>
    <t>MEJORM. VIVIENDA-LETRINAS</t>
  </si>
  <si>
    <t>JAPAC</t>
  </si>
  <si>
    <t>IMSS</t>
  </si>
  <si>
    <t>DAP POR RECUPERAR 2011</t>
  </si>
  <si>
    <t>VELARDE MARTINEZ JUVENTINO</t>
  </si>
  <si>
    <t>MARTE ALEJANDRO MARTINEZ ZARATE</t>
  </si>
  <si>
    <t>RAMIREZ CARREÑO JAVIER</t>
  </si>
  <si>
    <t>MONTOYA FRIAS ALFARO</t>
  </si>
  <si>
    <t>TOTAL  OTROS DERECHOS A RECIBIR</t>
  </si>
  <si>
    <t>1134    DERECHOS A RECIBIR BIENES O SERVICIOS</t>
  </si>
  <si>
    <t>TOTAL  DERECHOS A RECIBIR BIENES O SER</t>
  </si>
  <si>
    <t>GRUPO IURANCHA S.A DE C.V.</t>
  </si>
  <si>
    <t>AIZCORBE CABEZA DE VACA JOSE</t>
  </si>
  <si>
    <t>CESAREO CONSTRUCCIONES S.A DE C.V.</t>
  </si>
  <si>
    <t>OLVERA LANDIN JOSE GUADALUPE</t>
  </si>
  <si>
    <t>PROYECTOS INTEGRALES DE</t>
  </si>
  <si>
    <t>MENDOZA ALEJANDRO</t>
  </si>
  <si>
    <t>PROYECTOS INTEGRA DE RESTAU ARQUI</t>
  </si>
  <si>
    <t>ARQUITECTURA CONSTRUCTIVA MADAI SA</t>
  </si>
  <si>
    <t>HUERTA MONROY HUMBERTO</t>
  </si>
  <si>
    <t>GARCIA RANGEL RAMON ARTURO</t>
  </si>
  <si>
    <t>LAZARINI AGUILAR HUGO JOAQUIN</t>
  </si>
  <si>
    <t>GEMCOB SA DE CV</t>
  </si>
  <si>
    <t>CUESTA  HUITRON  MARCO ANTONIO</t>
  </si>
  <si>
    <t>ALVARADO   TERESITA</t>
  </si>
  <si>
    <t>"VIALIDADES Y CONSTRUCCIONES</t>
  </si>
  <si>
    <t>MENDOZA CUELLAR MARIA DE JESUS</t>
  </si>
  <si>
    <t>CONST REGION BAJIO SA DE CV</t>
  </si>
  <si>
    <t>OLVERA RAMIREZ JUAN JESUS</t>
  </si>
  <si>
    <t>CE_SEDESHU_GTO_PDIBC_09/2013</t>
  </si>
  <si>
    <t>APLIC REM REC MPAL 2011</t>
  </si>
  <si>
    <t>FAIM BBVA 0193532178</t>
  </si>
  <si>
    <t>EMPLEO TEMPORAL BBVA 1941119078</t>
  </si>
  <si>
    <t>RAMO 23 PDR 2013 9711482 BBAJIO</t>
  </si>
  <si>
    <t>PDIBC13 BB 9876418 E</t>
  </si>
  <si>
    <t>PDIBC13 BB 9876392</t>
  </si>
  <si>
    <t>PROG. TRANS. GEN. BB 9698853</t>
  </si>
  <si>
    <t>PARQUE SAN CARLOS 98</t>
  </si>
  <si>
    <t>PDIBC 13 SANIT FISE</t>
  </si>
  <si>
    <t>RETENCION 5 AL MILLAR</t>
  </si>
  <si>
    <t>CONSTRUCTORA Y URBANIZADORA DE</t>
  </si>
  <si>
    <t>BARRON VERTIS FRANCISCO</t>
  </si>
  <si>
    <t>CALHER CONSTRUCCIONES</t>
  </si>
  <si>
    <t>DISEÑO ARQ CONST SUP ASFALTOS SA</t>
  </si>
  <si>
    <t>112900001</t>
  </si>
  <si>
    <t>MUNICIPIO DE COMONFORT, GTO</t>
  </si>
  <si>
    <t>GALVAN RAMIREZ ROBERTO</t>
  </si>
  <si>
    <t>113400001</t>
  </si>
  <si>
    <t>Maq y Eq Agropecuario</t>
  </si>
  <si>
    <t>APLIC REM REC MPAL 2012 </t>
  </si>
  <si>
    <t>APLIC REM INFRA 2012 </t>
  </si>
  <si>
    <t>APLIC REM FORTA 2012 </t>
  </si>
  <si>
    <t>ISR INFRA</t>
  </si>
  <si>
    <t>PASIVOS CAP. 2000</t>
  </si>
  <si>
    <t>312000000</t>
  </si>
  <si>
    <t>DONACIONES DE CAPITAL</t>
  </si>
  <si>
    <t>REM FORTA 12</t>
  </si>
  <si>
    <t>RESULTADO DEL EJERCICIO 2012</t>
  </si>
  <si>
    <t>PIBACI 2013 BBAJIO 10130227</t>
  </si>
  <si>
    <t>PASIVOS CAP. 3000</t>
  </si>
  <si>
    <t>1% CED ARRENDAMIENTO REC MPAL</t>
  </si>
  <si>
    <t>ISR EJERCICIO 2013</t>
  </si>
  <si>
    <t>AGREGADOS LA ROCA S.A DE C.V</t>
  </si>
  <si>
    <t>GRUPO CONSTRUCTOR ALCE S.A DE C.V</t>
  </si>
  <si>
    <t>INGENIERIA Y TECNOLOGIA EN CONSTRUC</t>
  </si>
  <si>
    <t>OBRAS FIRMES DEL BAJIO SA DE CV</t>
  </si>
  <si>
    <t>DERECHO DE ALUMBRADO PUBLICO</t>
  </si>
  <si>
    <t>Int Dinterna Inst</t>
  </si>
  <si>
    <t>311000000</t>
  </si>
  <si>
    <t>RES. EJ.CTA PUB.2013</t>
  </si>
  <si>
    <t>RES. EJ.FONDO I 2013</t>
  </si>
  <si>
    <t>APLIC REM CUENTA PUBLICA 2013</t>
  </si>
  <si>
    <t>REC MPAL TPV BBVA 01</t>
  </si>
  <si>
    <t>REC MPAL 2014 BBVA 0194750160</t>
  </si>
  <si>
    <t>CREDITO 11  5933031 BBAJIO</t>
  </si>
  <si>
    <t>CODE GTO 1052 13 9840455 BBAJIO</t>
  </si>
  <si>
    <t>32 DE 72</t>
  </si>
  <si>
    <t>OLVERA OLALDE J. JESUS</t>
  </si>
  <si>
    <t>GONZALEZ RAMIREZ VERONICA</t>
  </si>
  <si>
    <t>LANDIN MOYA MA ROSARIO</t>
  </si>
  <si>
    <t>LOPEZ GAMEZ PATRICIA</t>
  </si>
  <si>
    <t>DAP 2013</t>
  </si>
  <si>
    <t>TELLEZ MOLINA JOSE JESUS</t>
  </si>
  <si>
    <t>Edificacion habitacional</t>
  </si>
  <si>
    <t>IMPTO. DEL 6%  SOBRE</t>
  </si>
  <si>
    <t>GAVETAS DEL PANTEON MUNICIPAL</t>
  </si>
  <si>
    <t>PINTA DE BARDAS</t>
  </si>
  <si>
    <t>TRASPASO DE LOCALES DE  LOS MER</t>
  </si>
  <si>
    <t>PERM PARA INST DE CI</t>
  </si>
  <si>
    <t>REINEGRO POR PAGO I</t>
  </si>
  <si>
    <t>INFRAESTRUCTURA</t>
  </si>
  <si>
    <t>FORTALECIMIENTO</t>
  </si>
  <si>
    <t>AE CONVENIO NO. FIBO</t>
  </si>
  <si>
    <t>AE_SEDESHU_GTO_FAIM_09/2013</t>
  </si>
  <si>
    <t>Material eléctrico y electrónico</t>
  </si>
  <si>
    <t>Materiales Diversos</t>
  </si>
  <si>
    <t>Combus p Seg pub</t>
  </si>
  <si>
    <t>Blancos y otros</t>
  </si>
  <si>
    <t>Herramientas menores</t>
  </si>
  <si>
    <t>Servicio postal</t>
  </si>
  <si>
    <t>Instal Mobil Adm</t>
  </si>
  <si>
    <t>Instal Maqy otros</t>
  </si>
  <si>
    <t>Serv Jardinería</t>
  </si>
  <si>
    <t>Espectáculos culturales</t>
  </si>
  <si>
    <t>Otros impuestos y derechos</t>
  </si>
  <si>
    <t>Jubilaciones</t>
  </si>
  <si>
    <t>Otros convenios</t>
  </si>
  <si>
    <t>FORTA 2014 BBVA 0194750187</t>
  </si>
  <si>
    <t>INFRA 2014 BBVA 0194750195</t>
  </si>
  <si>
    <t>Mobiliario y Eq. Admon.</t>
  </si>
  <si>
    <t>Maquinaria, otros Eq. Y Herr</t>
  </si>
  <si>
    <t>Edificación habitacional</t>
  </si>
  <si>
    <t>Constr Obras</t>
  </si>
  <si>
    <t>GONZALEZ HERNANDEZ EDUARDO</t>
  </si>
  <si>
    <t>HERNANDEZ JASSO JOSE ABEL</t>
  </si>
  <si>
    <t>BANCO DEL BAJIO SA</t>
  </si>
  <si>
    <t>BBVA BANCOMER SA</t>
  </si>
  <si>
    <t>ALTER CALETRE SA DE CV</t>
  </si>
  <si>
    <t>QUIROZ GUTIERREZ DIANA</t>
  </si>
  <si>
    <t>TELLEZ   MOLINA JOSE JESUS</t>
  </si>
  <si>
    <t>QUIÑONEZ AMEZQUITA ARTURO ABEL</t>
  </si>
  <si>
    <t>NOTAS A LOS ESTADOS FINANCIEROS DE FEBRERO DE 2014</t>
  </si>
  <si>
    <t>DEUDA ORIGINAL</t>
  </si>
  <si>
    <t>LIQUIDADO MEDIANTE REESTRUCTURACIÓN DE LA DEUDA</t>
  </si>
  <si>
    <t>DEUDA REESTRUCTURADA</t>
  </si>
  <si>
    <t xml:space="preserve"> TIIE +1.70%</t>
  </si>
  <si>
    <t>1 DE 180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</si>
</sst>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000000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thin"/>
      <right style="thin"/>
      <top style="thin"/>
      <bottom style="hair"/>
    </border>
    <border>
      <left style="medium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medium"/>
      <right/>
      <top style="thin"/>
      <bottom style="medium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 style="hair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medium"/>
      <right style="thin"/>
      <top style="hair"/>
      <bottom style="hair"/>
    </border>
    <border>
      <left style="thin"/>
      <right style="thin"/>
      <top style="medium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medium"/>
      <top style="medium"/>
      <bottom/>
    </border>
    <border>
      <left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/>
      <top style="thin"/>
      <bottom style="thin">
        <color rgb="FF000000"/>
      </bottom>
    </border>
    <border>
      <left/>
      <right style="thin"/>
      <top style="thin"/>
      <bottom style="thin">
        <color rgb="FF000000"/>
      </bottom>
    </border>
  </borders>
  <cellStyleXfs count="8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363">
    <xf numFmtId="0" fontId="0" fillId="0" borderId="0" xfId="0" applyFont="1" applyAlignment="1">
      <alignment/>
    </xf>
    <xf numFmtId="0" fontId="2" fillId="0" borderId="0" xfId="63" applyFont="1" applyFill="1" applyBorder="1" applyAlignment="1">
      <alignment vertical="top"/>
      <protection/>
    </xf>
    <xf numFmtId="0" fontId="56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Alignment="1">
      <alignment/>
    </xf>
    <xf numFmtId="49" fontId="58" fillId="0" borderId="10" xfId="0" applyNumberFormat="1" applyFont="1" applyFill="1" applyBorder="1" applyAlignment="1">
      <alignment horizontal="left" vertical="center" wrapText="1"/>
    </xf>
    <xf numFmtId="4" fontId="58" fillId="0" borderId="10" xfId="0" applyNumberFormat="1" applyFont="1" applyFill="1" applyBorder="1" applyAlignment="1">
      <alignment horizontal="right" wrapText="1"/>
    </xf>
    <xf numFmtId="0" fontId="58" fillId="0" borderId="10" xfId="0" applyFont="1" applyFill="1" applyBorder="1" applyAlignment="1">
      <alignment horizontal="right" wrapText="1"/>
    </xf>
    <xf numFmtId="0" fontId="56" fillId="33" borderId="10" xfId="0" applyFont="1" applyFill="1" applyBorder="1" applyAlignment="1">
      <alignment horizontal="left" vertical="center" wrapText="1"/>
    </xf>
    <xf numFmtId="4" fontId="56" fillId="33" borderId="10" xfId="0" applyNumberFormat="1" applyFont="1" applyFill="1" applyBorder="1" applyAlignment="1">
      <alignment horizontal="right" wrapText="1"/>
    </xf>
    <xf numFmtId="4" fontId="56" fillId="33" borderId="11" xfId="0" applyNumberFormat="1" applyFont="1" applyFill="1" applyBorder="1" applyAlignment="1">
      <alignment horizontal="right" wrapText="1"/>
    </xf>
    <xf numFmtId="0" fontId="3" fillId="0" borderId="0" xfId="62" applyFont="1" applyFill="1" applyBorder="1" applyAlignment="1">
      <alignment horizontal="left" vertical="top" wrapText="1"/>
      <protection/>
    </xf>
    <xf numFmtId="0" fontId="3" fillId="0" borderId="0" xfId="62" applyFont="1" applyFill="1" applyBorder="1" applyAlignment="1">
      <alignment horizontal="center" vertical="top" wrapText="1"/>
      <protection/>
    </xf>
    <xf numFmtId="0" fontId="58" fillId="0" borderId="0" xfId="0" applyFont="1" applyFill="1" applyBorder="1" applyAlignment="1">
      <alignment/>
    </xf>
    <xf numFmtId="0" fontId="3" fillId="29" borderId="12" xfId="0" applyFont="1" applyFill="1" applyBorder="1" applyAlignment="1">
      <alignment horizontal="center" vertical="top" wrapText="1"/>
    </xf>
    <xf numFmtId="0" fontId="3" fillId="29" borderId="13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29" borderId="14" xfId="0" applyFont="1" applyFill="1" applyBorder="1" applyAlignment="1">
      <alignment horizontal="center"/>
    </xf>
    <xf numFmtId="0" fontId="2" fillId="0" borderId="15" xfId="0" applyFont="1" applyBorder="1" applyAlignment="1">
      <alignment/>
    </xf>
    <xf numFmtId="0" fontId="3" fillId="29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3" fillId="29" borderId="19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0" fontId="3" fillId="0" borderId="0" xfId="0" applyFont="1" applyAlignment="1">
      <alignment/>
    </xf>
    <xf numFmtId="43" fontId="58" fillId="0" borderId="0" xfId="46" applyFont="1" applyAlignment="1">
      <alignment/>
    </xf>
    <xf numFmtId="0" fontId="57" fillId="0" borderId="0" xfId="0" applyFont="1" applyAlignment="1">
      <alignment/>
    </xf>
    <xf numFmtId="0" fontId="4" fillId="29" borderId="21" xfId="62" applyFont="1" applyFill="1" applyBorder="1" applyAlignment="1">
      <alignment horizontal="left" vertical="top" wrapText="1"/>
      <protection/>
    </xf>
    <xf numFmtId="4" fontId="60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49" fontId="58" fillId="0" borderId="11" xfId="0" applyNumberFormat="1" applyFont="1" applyFill="1" applyBorder="1" applyAlignment="1">
      <alignment horizontal="left" vertical="center" wrapText="1"/>
    </xf>
    <xf numFmtId="4" fontId="58" fillId="0" borderId="11" xfId="0" applyNumberFormat="1" applyFont="1" applyFill="1" applyBorder="1" applyAlignment="1">
      <alignment horizontal="right" wrapText="1"/>
    </xf>
    <xf numFmtId="0" fontId="56" fillId="0" borderId="10" xfId="0" applyFont="1" applyFill="1" applyBorder="1" applyAlignment="1">
      <alignment horizontal="left" vertical="center" wrapText="1"/>
    </xf>
    <xf numFmtId="4" fontId="56" fillId="0" borderId="11" xfId="0" applyNumberFormat="1" applyFont="1" applyFill="1" applyBorder="1" applyAlignment="1">
      <alignment horizontal="right" wrapText="1"/>
    </xf>
    <xf numFmtId="4" fontId="56" fillId="0" borderId="10" xfId="0" applyNumberFormat="1" applyFont="1" applyFill="1" applyBorder="1" applyAlignment="1">
      <alignment horizontal="right" wrapText="1"/>
    </xf>
    <xf numFmtId="43" fontId="60" fillId="0" borderId="0" xfId="46" applyFont="1" applyAlignment="1">
      <alignment/>
    </xf>
    <xf numFmtId="43" fontId="57" fillId="0" borderId="0" xfId="46" applyFont="1" applyAlignment="1">
      <alignment/>
    </xf>
    <xf numFmtId="4" fontId="56" fillId="29" borderId="10" xfId="46" applyNumberFormat="1" applyFont="1" applyFill="1" applyBorder="1" applyAlignment="1">
      <alignment horizontal="center" vertical="center" wrapText="1"/>
    </xf>
    <xf numFmtId="43" fontId="59" fillId="0" borderId="0" xfId="46" applyFont="1" applyFill="1" applyAlignment="1">
      <alignment/>
    </xf>
    <xf numFmtId="0" fontId="56" fillId="0" borderId="0" xfId="0" applyFont="1" applyAlignment="1">
      <alignment vertical="top"/>
    </xf>
    <xf numFmtId="0" fontId="3" fillId="29" borderId="21" xfId="62" applyFont="1" applyFill="1" applyBorder="1" applyAlignment="1">
      <alignment horizontal="left" vertical="top"/>
      <protection/>
    </xf>
    <xf numFmtId="0" fontId="3" fillId="29" borderId="21" xfId="62" applyFont="1" applyFill="1" applyBorder="1" applyAlignment="1">
      <alignment horizontal="center" vertical="top" wrapText="1"/>
      <protection/>
    </xf>
    <xf numFmtId="0" fontId="56" fillId="29" borderId="10" xfId="63" applyFont="1" applyFill="1" applyBorder="1" applyAlignment="1">
      <alignment horizontal="center" vertical="center" wrapText="1"/>
      <protection/>
    </xf>
    <xf numFmtId="0" fontId="56" fillId="29" borderId="21" xfId="0" applyFont="1" applyFill="1" applyBorder="1" applyAlignment="1">
      <alignment horizontal="center"/>
    </xf>
    <xf numFmtId="0" fontId="56" fillId="29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 quotePrefix="1">
      <alignment horizontal="right" wrapText="1"/>
    </xf>
    <xf numFmtId="0" fontId="56" fillId="33" borderId="10" xfId="0" applyFont="1" applyFill="1" applyBorder="1" applyAlignment="1">
      <alignment horizontal="right" wrapText="1"/>
    </xf>
    <xf numFmtId="49" fontId="58" fillId="0" borderId="21" xfId="0" applyNumberFormat="1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29" borderId="10" xfId="0" applyFont="1" applyFill="1" applyBorder="1" applyAlignment="1">
      <alignment horizontal="left" vertical="center"/>
    </xf>
    <xf numFmtId="0" fontId="56" fillId="29" borderId="22" xfId="63" applyFont="1" applyFill="1" applyBorder="1" applyAlignment="1">
      <alignment horizontal="center" vertical="center" wrapText="1"/>
      <protection/>
    </xf>
    <xf numFmtId="0" fontId="56" fillId="29" borderId="23" xfId="0" applyFont="1" applyFill="1" applyBorder="1" applyAlignment="1">
      <alignment horizontal="center"/>
    </xf>
    <xf numFmtId="0" fontId="56" fillId="33" borderId="11" xfId="0" applyFont="1" applyFill="1" applyBorder="1" applyAlignment="1">
      <alignment vertical="center" wrapText="1"/>
    </xf>
    <xf numFmtId="4" fontId="59" fillId="0" borderId="0" xfId="46" applyNumberFormat="1" applyFont="1" applyAlignment="1">
      <alignment/>
    </xf>
    <xf numFmtId="4" fontId="58" fillId="0" borderId="0" xfId="46" applyNumberFormat="1" applyFont="1" applyAlignment="1">
      <alignment/>
    </xf>
    <xf numFmtId="4" fontId="58" fillId="0" borderId="0" xfId="46" applyNumberFormat="1" applyFont="1" applyBorder="1" applyAlignment="1">
      <alignment/>
    </xf>
    <xf numFmtId="0" fontId="56" fillId="0" borderId="24" xfId="0" applyFont="1" applyBorder="1" applyAlignment="1">
      <alignment/>
    </xf>
    <xf numFmtId="43" fontId="58" fillId="0" borderId="10" xfId="46" applyFont="1" applyBorder="1" applyAlignment="1">
      <alignment/>
    </xf>
    <xf numFmtId="0" fontId="58" fillId="0" borderId="10" xfId="0" applyFont="1" applyBorder="1" applyAlignment="1">
      <alignment/>
    </xf>
    <xf numFmtId="10" fontId="56" fillId="0" borderId="0" xfId="0" applyNumberFormat="1" applyFont="1" applyFill="1" applyBorder="1" applyAlignment="1">
      <alignment horizontal="right" wrapText="1"/>
    </xf>
    <xf numFmtId="0" fontId="58" fillId="0" borderId="0" xfId="0" applyFont="1" applyAlignment="1">
      <alignment horizontal="left" wrapText="1"/>
    </xf>
    <xf numFmtId="49" fontId="58" fillId="0" borderId="25" xfId="0" applyNumberFormat="1" applyFont="1" applyFill="1" applyBorder="1" applyAlignment="1">
      <alignment horizontal="left" vertical="center" wrapText="1"/>
    </xf>
    <xf numFmtId="0" fontId="58" fillId="0" borderId="21" xfId="0" applyFont="1" applyBorder="1" applyAlignment="1">
      <alignment horizontal="left" wrapText="1"/>
    </xf>
    <xf numFmtId="0" fontId="3" fillId="29" borderId="21" xfId="62" applyFont="1" applyFill="1" applyBorder="1" applyAlignment="1">
      <alignment horizontal="left" vertical="top" wrapText="1"/>
      <protection/>
    </xf>
    <xf numFmtId="43" fontId="3" fillId="29" borderId="21" xfId="46" applyFont="1" applyFill="1" applyBorder="1" applyAlignment="1">
      <alignment vertical="top" wrapText="1"/>
    </xf>
    <xf numFmtId="0" fontId="58" fillId="0" borderId="0" xfId="0" applyFont="1" applyFill="1" applyAlignment="1">
      <alignment horizontal="left" wrapText="1"/>
    </xf>
    <xf numFmtId="43" fontId="3" fillId="0" borderId="0" xfId="46" applyFont="1" applyFill="1" applyBorder="1" applyAlignment="1">
      <alignment horizontal="center" vertical="top" wrapText="1"/>
    </xf>
    <xf numFmtId="4" fontId="58" fillId="0" borderId="21" xfId="0" applyNumberFormat="1" applyFont="1" applyBorder="1" applyAlignment="1">
      <alignment/>
    </xf>
    <xf numFmtId="0" fontId="58" fillId="0" borderId="21" xfId="0" applyFont="1" applyBorder="1" applyAlignment="1">
      <alignment/>
    </xf>
    <xf numFmtId="4" fontId="58" fillId="0" borderId="21" xfId="0" applyNumberFormat="1" applyFont="1" applyBorder="1" applyAlignment="1">
      <alignment horizontal="right" wrapText="1"/>
    </xf>
    <xf numFmtId="0" fontId="3" fillId="0" borderId="26" xfId="62" applyFont="1" applyFill="1" applyBorder="1" applyAlignment="1">
      <alignment horizontal="left" vertical="top" wrapText="1"/>
      <protection/>
    </xf>
    <xf numFmtId="0" fontId="58" fillId="0" borderId="0" xfId="0" applyFont="1" applyFill="1" applyAlignment="1">
      <alignment/>
    </xf>
    <xf numFmtId="4" fontId="58" fillId="0" borderId="10" xfId="46" applyNumberFormat="1" applyFont="1" applyFill="1" applyBorder="1" applyAlignment="1">
      <alignment horizontal="right" wrapText="1"/>
    </xf>
    <xf numFmtId="4" fontId="56" fillId="33" borderId="10" xfId="46" applyNumberFormat="1" applyFont="1" applyFill="1" applyBorder="1" applyAlignment="1">
      <alignment horizontal="right" wrapText="1"/>
    </xf>
    <xf numFmtId="4" fontId="58" fillId="0" borderId="0" xfId="0" applyNumberFormat="1" applyFont="1" applyAlignment="1">
      <alignment/>
    </xf>
    <xf numFmtId="4" fontId="3" fillId="29" borderId="21" xfId="62" applyNumberFormat="1" applyFont="1" applyFill="1" applyBorder="1" applyAlignment="1">
      <alignment horizontal="center" vertical="top" wrapText="1"/>
      <protection/>
    </xf>
    <xf numFmtId="4" fontId="56" fillId="29" borderId="27" xfId="46" applyNumberFormat="1" applyFont="1" applyFill="1" applyBorder="1" applyAlignment="1">
      <alignment horizontal="center" vertical="center" wrapText="1"/>
    </xf>
    <xf numFmtId="49" fontId="58" fillId="0" borderId="28" xfId="0" applyNumberFormat="1" applyFont="1" applyFill="1" applyBorder="1" applyAlignment="1">
      <alignment horizontal="left" vertical="center" wrapText="1"/>
    </xf>
    <xf numFmtId="0" fontId="56" fillId="33" borderId="26" xfId="0" applyFont="1" applyFill="1" applyBorder="1" applyAlignment="1">
      <alignment horizontal="left" vertical="center" wrapText="1"/>
    </xf>
    <xf numFmtId="49" fontId="58" fillId="0" borderId="29" xfId="0" applyNumberFormat="1" applyFont="1" applyFill="1" applyBorder="1" applyAlignment="1">
      <alignment horizontal="left" vertical="center" wrapText="1"/>
    </xf>
    <xf numFmtId="4" fontId="58" fillId="0" borderId="30" xfId="0" applyNumberFormat="1" applyFont="1" applyFill="1" applyBorder="1" applyAlignment="1">
      <alignment horizontal="right" wrapText="1"/>
    </xf>
    <xf numFmtId="0" fontId="56" fillId="0" borderId="11" xfId="0" applyFont="1" applyFill="1" applyBorder="1" applyAlignment="1">
      <alignment horizontal="left" vertical="center" wrapText="1"/>
    </xf>
    <xf numFmtId="4" fontId="56" fillId="0" borderId="30" xfId="0" applyNumberFormat="1" applyFont="1" applyFill="1" applyBorder="1" applyAlignment="1">
      <alignment horizontal="right" wrapText="1"/>
    </xf>
    <xf numFmtId="4" fontId="56" fillId="33" borderId="30" xfId="0" applyNumberFormat="1" applyFont="1" applyFill="1" applyBorder="1" applyAlignment="1">
      <alignment horizontal="right" wrapText="1"/>
    </xf>
    <xf numFmtId="0" fontId="58" fillId="0" borderId="0" xfId="0" applyFont="1" applyAlignment="1">
      <alignment/>
    </xf>
    <xf numFmtId="0" fontId="56" fillId="29" borderId="30" xfId="0" applyFont="1" applyFill="1" applyBorder="1" applyAlignment="1">
      <alignment horizontal="center" vertical="center" wrapText="1"/>
    </xf>
    <xf numFmtId="49" fontId="58" fillId="0" borderId="31" xfId="0" applyNumberFormat="1" applyFont="1" applyFill="1" applyBorder="1" applyAlignment="1">
      <alignment horizontal="left" vertical="center" wrapText="1"/>
    </xf>
    <xf numFmtId="0" fontId="3" fillId="29" borderId="32" xfId="0" applyFont="1" applyFill="1" applyBorder="1" applyAlignment="1">
      <alignment horizontal="center"/>
    </xf>
    <xf numFmtId="0" fontId="3" fillId="29" borderId="33" xfId="0" applyFont="1" applyFill="1" applyBorder="1" applyAlignment="1">
      <alignment horizontal="center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3" fillId="29" borderId="38" xfId="0" applyFont="1" applyFill="1" applyBorder="1" applyAlignment="1">
      <alignment horizontal="center"/>
    </xf>
    <xf numFmtId="0" fontId="2" fillId="0" borderId="39" xfId="0" applyFont="1" applyBorder="1" applyAlignment="1">
      <alignment/>
    </xf>
    <xf numFmtId="0" fontId="3" fillId="29" borderId="34" xfId="0" applyFont="1" applyFill="1" applyBorder="1" applyAlignment="1">
      <alignment horizontal="center" vertical="top" wrapText="1"/>
    </xf>
    <xf numFmtId="0" fontId="3" fillId="29" borderId="40" xfId="0" applyFont="1" applyFill="1" applyBorder="1" applyAlignment="1">
      <alignment horizontal="center" vertical="top" wrapText="1"/>
    </xf>
    <xf numFmtId="0" fontId="3" fillId="29" borderId="12" xfId="0" applyFont="1" applyFill="1" applyBorder="1" applyAlignment="1">
      <alignment horizontal="center" vertical="center" wrapText="1"/>
    </xf>
    <xf numFmtId="0" fontId="56" fillId="29" borderId="30" xfId="0" applyFont="1" applyFill="1" applyBorder="1" applyAlignment="1">
      <alignment horizontal="left" vertical="center" wrapText="1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43" fontId="3" fillId="0" borderId="42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3" fontId="3" fillId="0" borderId="0" xfId="0" applyNumberFormat="1" applyFont="1" applyBorder="1" applyAlignment="1">
      <alignment/>
    </xf>
    <xf numFmtId="4" fontId="58" fillId="0" borderId="0" xfId="0" applyNumberFormat="1" applyFont="1" applyFill="1" applyBorder="1" applyAlignment="1">
      <alignment horizontal="right" wrapText="1"/>
    </xf>
    <xf numFmtId="0" fontId="56" fillId="0" borderId="0" xfId="0" applyFont="1" applyFill="1" applyBorder="1" applyAlignment="1">
      <alignment/>
    </xf>
    <xf numFmtId="4" fontId="56" fillId="0" borderId="0" xfId="46" applyNumberFormat="1" applyFont="1" applyFill="1" applyBorder="1" applyAlignment="1">
      <alignment horizontal="center" vertical="center" wrapText="1"/>
    </xf>
    <xf numFmtId="0" fontId="56" fillId="33" borderId="43" xfId="0" applyFont="1" applyFill="1" applyBorder="1" applyAlignment="1">
      <alignment horizontal="left" vertical="center" wrapText="1"/>
    </xf>
    <xf numFmtId="4" fontId="56" fillId="29" borderId="22" xfId="46" applyNumberFormat="1" applyFont="1" applyFill="1" applyBorder="1" applyAlignment="1">
      <alignment horizontal="center" vertical="center" wrapText="1"/>
    </xf>
    <xf numFmtId="0" fontId="56" fillId="29" borderId="22" xfId="0" applyFont="1" applyFill="1" applyBorder="1" applyAlignment="1">
      <alignment horizontal="center" vertical="center" wrapText="1"/>
    </xf>
    <xf numFmtId="49" fontId="58" fillId="0" borderId="21" xfId="0" applyNumberFormat="1" applyFont="1" applyBorder="1" applyAlignment="1">
      <alignment/>
    </xf>
    <xf numFmtId="43" fontId="58" fillId="0" borderId="21" xfId="46" applyFont="1" applyBorder="1" applyAlignment="1">
      <alignment/>
    </xf>
    <xf numFmtId="2" fontId="58" fillId="0" borderId="0" xfId="46" applyNumberFormat="1" applyFont="1" applyBorder="1" applyAlignment="1">
      <alignment/>
    </xf>
    <xf numFmtId="4" fontId="56" fillId="0" borderId="0" xfId="46" applyNumberFormat="1" applyFont="1" applyFill="1" applyBorder="1" applyAlignment="1">
      <alignment horizontal="right" wrapText="1"/>
    </xf>
    <xf numFmtId="2" fontId="56" fillId="0" borderId="0" xfId="0" applyNumberFormat="1" applyFont="1" applyFill="1" applyBorder="1" applyAlignment="1">
      <alignment horizontal="right" wrapText="1"/>
    </xf>
    <xf numFmtId="2" fontId="3" fillId="29" borderId="21" xfId="46" applyNumberFormat="1" applyFont="1" applyFill="1" applyBorder="1" applyAlignment="1">
      <alignment horizontal="center" vertical="top" wrapText="1"/>
    </xf>
    <xf numFmtId="2" fontId="58" fillId="0" borderId="0" xfId="46" applyNumberFormat="1" applyFont="1" applyAlignment="1">
      <alignment/>
    </xf>
    <xf numFmtId="0" fontId="60" fillId="0" borderId="0" xfId="0" applyFont="1" applyFill="1" applyBorder="1" applyAlignment="1">
      <alignment horizontal="center" vertical="center" wrapText="1"/>
    </xf>
    <xf numFmtId="4" fontId="57" fillId="0" borderId="0" xfId="46" applyNumberFormat="1" applyFont="1" applyFill="1" applyBorder="1" applyAlignment="1">
      <alignment/>
    </xf>
    <xf numFmtId="4" fontId="5" fillId="0" borderId="24" xfId="46" applyNumberFormat="1" applyFont="1" applyFill="1" applyBorder="1" applyAlignment="1">
      <alignment horizontal="center" vertical="top" wrapText="1"/>
    </xf>
    <xf numFmtId="0" fontId="59" fillId="0" borderId="0" xfId="0" applyFont="1" applyFill="1" applyAlignment="1">
      <alignment horizontal="center" vertical="center" wrapText="1"/>
    </xf>
    <xf numFmtId="0" fontId="58" fillId="0" borderId="0" xfId="0" applyFont="1" applyBorder="1" applyAlignment="1">
      <alignment horizontal="center"/>
    </xf>
    <xf numFmtId="0" fontId="61" fillId="33" borderId="10" xfId="0" applyFont="1" applyFill="1" applyBorder="1" applyAlignment="1">
      <alignment wrapText="1"/>
    </xf>
    <xf numFmtId="4" fontId="56" fillId="33" borderId="27" xfId="0" applyNumberFormat="1" applyFont="1" applyFill="1" applyBorder="1" applyAlignment="1">
      <alignment horizontal="right" wrapText="1"/>
    </xf>
    <xf numFmtId="0" fontId="3" fillId="29" borderId="44" xfId="0" applyFont="1" applyFill="1" applyBorder="1" applyAlignment="1">
      <alignment vertical="top" wrapText="1"/>
    </xf>
    <xf numFmtId="0" fontId="3" fillId="29" borderId="40" xfId="0" applyFont="1" applyFill="1" applyBorder="1" applyAlignment="1">
      <alignment vertical="top" wrapText="1"/>
    </xf>
    <xf numFmtId="0" fontId="56" fillId="29" borderId="45" xfId="0" applyFont="1" applyFill="1" applyBorder="1" applyAlignment="1">
      <alignment horizontal="left" vertical="center"/>
    </xf>
    <xf numFmtId="43" fontId="56" fillId="0" borderId="0" xfId="46" applyFont="1" applyAlignment="1">
      <alignment/>
    </xf>
    <xf numFmtId="43" fontId="56" fillId="29" borderId="10" xfId="46" applyFont="1" applyFill="1" applyBorder="1" applyAlignment="1">
      <alignment horizontal="center" vertical="center" wrapText="1"/>
    </xf>
    <xf numFmtId="164" fontId="56" fillId="29" borderId="10" xfId="46" applyNumberFormat="1" applyFont="1" applyFill="1" applyBorder="1" applyAlignment="1">
      <alignment horizontal="center" vertical="center" wrapText="1"/>
    </xf>
    <xf numFmtId="43" fontId="2" fillId="0" borderId="17" xfId="46" applyFont="1" applyBorder="1" applyAlignment="1">
      <alignment/>
    </xf>
    <xf numFmtId="4" fontId="56" fillId="33" borderId="21" xfId="0" applyNumberFormat="1" applyFont="1" applyFill="1" applyBorder="1" applyAlignment="1">
      <alignment horizontal="right" wrapText="1"/>
    </xf>
    <xf numFmtId="0" fontId="2" fillId="0" borderId="17" xfId="0" applyFont="1" applyBorder="1" applyAlignment="1">
      <alignment wrapText="1"/>
    </xf>
    <xf numFmtId="0" fontId="3" fillId="0" borderId="39" xfId="0" applyFont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left" wrapText="1"/>
    </xf>
    <xf numFmtId="0" fontId="56" fillId="33" borderId="21" xfId="0" applyFont="1" applyFill="1" applyBorder="1" applyAlignment="1">
      <alignment horizontal="left" vertical="center" wrapText="1"/>
    </xf>
    <xf numFmtId="43" fontId="56" fillId="33" borderId="21" xfId="46" applyFont="1" applyFill="1" applyBorder="1" applyAlignment="1">
      <alignment horizontal="left" vertical="center" wrapText="1"/>
    </xf>
    <xf numFmtId="0" fontId="0" fillId="0" borderId="0" xfId="63" applyFont="1" applyFill="1" applyBorder="1" applyAlignment="1">
      <alignment vertical="top" wrapText="1"/>
      <protection/>
    </xf>
    <xf numFmtId="0" fontId="2" fillId="0" borderId="0" xfId="63" applyFont="1" applyFill="1" applyBorder="1" applyAlignment="1">
      <alignment vertical="top" wrapText="1"/>
      <protection/>
    </xf>
    <xf numFmtId="0" fontId="2" fillId="0" borderId="0" xfId="63" applyFont="1" applyFill="1" applyBorder="1" applyAlignment="1">
      <alignment horizontal="center" vertical="top" wrapText="1"/>
      <protection/>
    </xf>
    <xf numFmtId="4" fontId="56" fillId="33" borderId="46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0" fillId="0" borderId="0" xfId="63" applyFont="1" applyFill="1" applyBorder="1" applyAlignment="1">
      <alignment horizontal="center" vertical="top" wrapText="1"/>
      <protection/>
    </xf>
    <xf numFmtId="0" fontId="0" fillId="0" borderId="0" xfId="0" applyAlignment="1">
      <alignment/>
    </xf>
    <xf numFmtId="49" fontId="62" fillId="0" borderId="10" xfId="0" applyNumberFormat="1" applyFont="1" applyFill="1" applyBorder="1" applyAlignment="1">
      <alignment horizontal="left" vertical="center" wrapText="1"/>
    </xf>
    <xf numFmtId="4" fontId="62" fillId="0" borderId="10" xfId="0" applyNumberFormat="1" applyFont="1" applyFill="1" applyBorder="1" applyAlignment="1">
      <alignment horizontal="right" wrapText="1"/>
    </xf>
    <xf numFmtId="0" fontId="56" fillId="29" borderId="21" xfId="63" applyFont="1" applyFill="1" applyBorder="1" applyAlignment="1">
      <alignment horizontal="center" vertical="center" wrapText="1"/>
      <protection/>
    </xf>
    <xf numFmtId="0" fontId="56" fillId="29" borderId="21" xfId="63" applyFont="1" applyFill="1" applyBorder="1" applyAlignment="1">
      <alignment horizontal="left" vertical="center" wrapText="1"/>
      <protection/>
    </xf>
    <xf numFmtId="0" fontId="56" fillId="29" borderId="21" xfId="63" applyFont="1" applyFill="1" applyBorder="1" applyAlignment="1" quotePrefix="1">
      <alignment horizontal="center" vertical="center" wrapText="1"/>
      <protection/>
    </xf>
    <xf numFmtId="0" fontId="56" fillId="29" borderId="10" xfId="0" applyFont="1" applyFill="1" applyBorder="1" applyAlignment="1">
      <alignment horizontal="center"/>
    </xf>
    <xf numFmtId="2" fontId="56" fillId="29" borderId="10" xfId="46" applyNumberFormat="1" applyFont="1" applyFill="1" applyBorder="1" applyAlignment="1">
      <alignment horizontal="center" vertical="center" wrapText="1"/>
    </xf>
    <xf numFmtId="0" fontId="56" fillId="29" borderId="10" xfId="63" applyFont="1" applyFill="1" applyBorder="1" applyAlignment="1">
      <alignment horizontal="left" vertical="center" wrapText="1"/>
      <protection/>
    </xf>
    <xf numFmtId="0" fontId="56" fillId="29" borderId="10" xfId="63" applyFont="1" applyFill="1" applyBorder="1" applyAlignment="1" quotePrefix="1">
      <alignment horizontal="center" vertical="center" wrapText="1"/>
      <protection/>
    </xf>
    <xf numFmtId="0" fontId="62" fillId="0" borderId="10" xfId="0" applyFont="1" applyBorder="1" applyAlignment="1">
      <alignment/>
    </xf>
    <xf numFmtId="4" fontId="62" fillId="0" borderId="10" xfId="0" applyNumberFormat="1" applyFont="1" applyBorder="1" applyAlignment="1">
      <alignment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62" fillId="0" borderId="43" xfId="0" applyFont="1" applyBorder="1" applyAlignment="1">
      <alignment horizontal="left"/>
    </xf>
    <xf numFmtId="0" fontId="62" fillId="0" borderId="43" xfId="0" applyFont="1" applyBorder="1" applyAlignment="1">
      <alignment/>
    </xf>
    <xf numFmtId="4" fontId="62" fillId="0" borderId="43" xfId="0" applyNumberFormat="1" applyFont="1" applyBorder="1" applyAlignment="1">
      <alignment/>
    </xf>
    <xf numFmtId="0" fontId="6" fillId="29" borderId="21" xfId="62" applyFont="1" applyFill="1" applyBorder="1" applyAlignment="1">
      <alignment horizontal="left" vertical="top"/>
      <protection/>
    </xf>
    <xf numFmtId="43" fontId="6" fillId="29" borderId="21" xfId="46" applyFont="1" applyFill="1" applyBorder="1" applyAlignment="1">
      <alignment horizontal="center" vertical="top" wrapText="1"/>
    </xf>
    <xf numFmtId="0" fontId="6" fillId="29" borderId="22" xfId="63" applyFont="1" applyFill="1" applyBorder="1" applyAlignment="1">
      <alignment horizontal="center" vertical="center" wrapText="1"/>
      <protection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63" fillId="0" borderId="10" xfId="0" applyFont="1" applyBorder="1" applyAlignment="1">
      <alignment/>
    </xf>
    <xf numFmtId="0" fontId="64" fillId="33" borderId="29" xfId="0" applyFont="1" applyFill="1" applyBorder="1" applyAlignment="1">
      <alignment horizontal="left" vertical="center" wrapText="1"/>
    </xf>
    <xf numFmtId="10" fontId="2" fillId="0" borderId="17" xfId="0" applyNumberFormat="1" applyFont="1" applyBorder="1" applyAlignment="1">
      <alignment vertical="center" wrapText="1"/>
    </xf>
    <xf numFmtId="0" fontId="56" fillId="33" borderId="29" xfId="0" applyFont="1" applyFill="1" applyBorder="1" applyAlignment="1">
      <alignment horizontal="left" vertical="center" wrapText="1"/>
    </xf>
    <xf numFmtId="0" fontId="65" fillId="33" borderId="10" xfId="0" applyFont="1" applyFill="1" applyBorder="1" applyAlignment="1">
      <alignment horizontal="left" vertical="center" wrapText="1"/>
    </xf>
    <xf numFmtId="4" fontId="56" fillId="33" borderId="47" xfId="0" applyNumberFormat="1" applyFont="1" applyFill="1" applyBorder="1" applyAlignment="1">
      <alignment horizontal="right" wrapText="1"/>
    </xf>
    <xf numFmtId="0" fontId="58" fillId="0" borderId="0" xfId="0" applyFont="1" applyAlignment="1">
      <alignment/>
    </xf>
    <xf numFmtId="43" fontId="2" fillId="0" borderId="17" xfId="0" applyNumberFormat="1" applyFont="1" applyBorder="1" applyAlignment="1">
      <alignment horizontal="center" wrapText="1"/>
    </xf>
    <xf numFmtId="0" fontId="66" fillId="33" borderId="21" xfId="0" applyFont="1" applyFill="1" applyBorder="1" applyAlignment="1">
      <alignment horizontal="left" vertical="center" wrapText="1"/>
    </xf>
    <xf numFmtId="0" fontId="67" fillId="0" borderId="10" xfId="0" applyFont="1" applyBorder="1" applyAlignment="1">
      <alignment horizontal="center"/>
    </xf>
    <xf numFmtId="4" fontId="66" fillId="33" borderId="21" xfId="46" applyNumberFormat="1" applyFont="1" applyFill="1" applyBorder="1" applyAlignment="1">
      <alignment horizontal="right" wrapText="1"/>
    </xf>
    <xf numFmtId="0" fontId="0" fillId="0" borderId="0" xfId="0" applyAlignment="1">
      <alignment/>
    </xf>
    <xf numFmtId="0" fontId="35" fillId="33" borderId="21" xfId="72" applyFont="1" applyFill="1" applyBorder="1">
      <alignment/>
      <protection/>
    </xf>
    <xf numFmtId="0" fontId="36" fillId="33" borderId="21" xfId="72" applyFont="1" applyFill="1" applyBorder="1">
      <alignment/>
      <protection/>
    </xf>
    <xf numFmtId="4" fontId="36" fillId="33" borderId="21" xfId="46" applyNumberFormat="1" applyFont="1" applyFill="1" applyBorder="1" applyAlignment="1">
      <alignment horizontal="right"/>
    </xf>
    <xf numFmtId="0" fontId="58" fillId="0" borderId="0" xfId="0" applyFont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66" fillId="0" borderId="48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right" wrapText="1"/>
    </xf>
    <xf numFmtId="4" fontId="66" fillId="0" borderId="0" xfId="46" applyNumberFormat="1" applyFont="1" applyFill="1" applyBorder="1" applyAlignment="1">
      <alignment horizontal="right" wrapText="1"/>
    </xf>
    <xf numFmtId="0" fontId="35" fillId="0" borderId="48" xfId="72" applyFont="1" applyFill="1" applyBorder="1">
      <alignment/>
      <protection/>
    </xf>
    <xf numFmtId="0" fontId="0" fillId="0" borderId="0" xfId="63" applyFont="1" applyFill="1" applyBorder="1" applyAlignment="1">
      <alignment horizontal="center" vertical="top" wrapText="1"/>
      <protection/>
    </xf>
    <xf numFmtId="0" fontId="35" fillId="0" borderId="49" xfId="72" applyFont="1" applyFill="1" applyBorder="1">
      <alignment/>
      <protection/>
    </xf>
    <xf numFmtId="0" fontId="62" fillId="0" borderId="10" xfId="0" applyFont="1" applyBorder="1" applyAlignment="1">
      <alignment horizontal="left"/>
    </xf>
    <xf numFmtId="0" fontId="66" fillId="0" borderId="49" xfId="0" applyFont="1" applyFill="1" applyBorder="1" applyAlignment="1">
      <alignment horizontal="left" vertical="center" wrapText="1"/>
    </xf>
    <xf numFmtId="4" fontId="66" fillId="0" borderId="48" xfId="46" applyNumberFormat="1" applyFont="1" applyFill="1" applyBorder="1" applyAlignment="1">
      <alignment horizontal="right" wrapText="1"/>
    </xf>
    <xf numFmtId="4" fontId="36" fillId="0" borderId="0" xfId="46" applyNumberFormat="1" applyFont="1" applyFill="1" applyBorder="1" applyAlignment="1">
      <alignment horizontal="right"/>
    </xf>
    <xf numFmtId="4" fontId="66" fillId="0" borderId="49" xfId="46" applyNumberFormat="1" applyFont="1" applyFill="1" applyBorder="1" applyAlignment="1">
      <alignment horizontal="right" wrapText="1"/>
    </xf>
    <xf numFmtId="4" fontId="36" fillId="0" borderId="49" xfId="46" applyNumberFormat="1" applyFont="1" applyFill="1" applyBorder="1" applyAlignment="1">
      <alignment horizontal="right"/>
    </xf>
    <xf numFmtId="0" fontId="36" fillId="0" borderId="49" xfId="72" applyFont="1" applyFill="1" applyBorder="1">
      <alignment/>
      <protection/>
    </xf>
    <xf numFmtId="0" fontId="36" fillId="0" borderId="48" xfId="72" applyFont="1" applyFill="1" applyBorder="1">
      <alignment/>
      <protection/>
    </xf>
    <xf numFmtId="4" fontId="36" fillId="0" borderId="48" xfId="46" applyNumberFormat="1" applyFont="1" applyFill="1" applyBorder="1" applyAlignment="1">
      <alignment horizontal="right"/>
    </xf>
    <xf numFmtId="0" fontId="56" fillId="29" borderId="11" xfId="0" applyFont="1" applyFill="1" applyBorder="1" applyAlignment="1">
      <alignment horizontal="left" vertical="center"/>
    </xf>
    <xf numFmtId="0" fontId="56" fillId="29" borderId="27" xfId="0" applyFont="1" applyFill="1" applyBorder="1" applyAlignment="1">
      <alignment horizontal="left" vertical="center"/>
    </xf>
    <xf numFmtId="0" fontId="58" fillId="0" borderId="0" xfId="0" applyFont="1" applyAlignment="1">
      <alignment/>
    </xf>
    <xf numFmtId="0" fontId="66" fillId="0" borderId="0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7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2" fillId="0" borderId="0" xfId="0" applyFont="1" applyAlignment="1">
      <alignment/>
    </xf>
    <xf numFmtId="4" fontId="62" fillId="0" borderId="0" xfId="0" applyNumberFormat="1" applyFont="1" applyAlignment="1">
      <alignment/>
    </xf>
    <xf numFmtId="0" fontId="6" fillId="29" borderId="50" xfId="0" applyFont="1" applyFill="1" applyBorder="1" applyAlignment="1">
      <alignment horizontal="center"/>
    </xf>
    <xf numFmtId="4" fontId="6" fillId="29" borderId="21" xfId="46" applyNumberFormat="1" applyFont="1" applyFill="1" applyBorder="1" applyAlignment="1">
      <alignment horizontal="center" vertical="center" wrapText="1"/>
    </xf>
    <xf numFmtId="4" fontId="64" fillId="33" borderId="21" xfId="0" applyNumberFormat="1" applyFont="1" applyFill="1" applyBorder="1" applyAlignment="1">
      <alignment horizontal="right" wrapText="1"/>
    </xf>
    <xf numFmtId="0" fontId="62" fillId="0" borderId="10" xfId="0" applyFont="1" applyBorder="1" applyAlignment="1">
      <alignment horizontal="center"/>
    </xf>
    <xf numFmtId="0" fontId="64" fillId="33" borderId="21" xfId="0" applyFont="1" applyFill="1" applyBorder="1" applyAlignment="1">
      <alignment horizontal="left" vertical="center" wrapText="1"/>
    </xf>
    <xf numFmtId="4" fontId="64" fillId="33" borderId="21" xfId="46" applyNumberFormat="1" applyFont="1" applyFill="1" applyBorder="1" applyAlignment="1">
      <alignment horizontal="right" wrapText="1"/>
    </xf>
    <xf numFmtId="0" fontId="6" fillId="33" borderId="21" xfId="0" applyFont="1" applyFill="1" applyBorder="1" applyAlignment="1">
      <alignment horizontal="left" vertical="center" wrapText="1"/>
    </xf>
    <xf numFmtId="4" fontId="6" fillId="33" borderId="21" xfId="0" applyNumberFormat="1" applyFont="1" applyFill="1" applyBorder="1" applyAlignment="1">
      <alignment horizontal="right" wrapText="1"/>
    </xf>
    <xf numFmtId="4" fontId="0" fillId="0" borderId="0" xfId="0" applyNumberForma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21" xfId="0" applyFont="1" applyBorder="1" applyAlignment="1">
      <alignment horizontal="center"/>
    </xf>
    <xf numFmtId="0" fontId="7" fillId="0" borderId="10" xfId="56" applyFont="1" applyBorder="1" applyAlignment="1">
      <alignment horizontal="center"/>
      <protection/>
    </xf>
    <xf numFmtId="4" fontId="7" fillId="0" borderId="10" xfId="56" applyNumberFormat="1" applyFont="1" applyBorder="1" applyAlignment="1">
      <alignment horizontal="right"/>
      <protection/>
    </xf>
    <xf numFmtId="0" fontId="7" fillId="0" borderId="10" xfId="56" applyFont="1" applyBorder="1">
      <alignment/>
      <protection/>
    </xf>
    <xf numFmtId="1" fontId="69" fillId="0" borderId="10" xfId="0" applyNumberFormat="1" applyFont="1" applyBorder="1" applyAlignment="1">
      <alignment/>
    </xf>
    <xf numFmtId="1" fontId="60" fillId="33" borderId="10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2" fillId="0" borderId="40" xfId="0" applyFont="1" applyBorder="1" applyAlignment="1">
      <alignment/>
    </xf>
    <xf numFmtId="4" fontId="0" fillId="0" borderId="17" xfId="0" applyNumberFormat="1" applyBorder="1" applyAlignment="1">
      <alignment/>
    </xf>
    <xf numFmtId="0" fontId="6" fillId="33" borderId="21" xfId="0" applyFont="1" applyFill="1" applyBorder="1" applyAlignment="1">
      <alignment/>
    </xf>
    <xf numFmtId="4" fontId="6" fillId="33" borderId="21" xfId="0" applyNumberFormat="1" applyFont="1" applyFill="1" applyBorder="1" applyAlignment="1">
      <alignment/>
    </xf>
    <xf numFmtId="0" fontId="58" fillId="0" borderId="0" xfId="0" applyFont="1" applyAlignment="1">
      <alignment/>
    </xf>
    <xf numFmtId="43" fontId="56" fillId="33" borderId="10" xfId="46" applyFont="1" applyFill="1" applyBorder="1" applyAlignment="1">
      <alignment horizontal="left" vertical="center" wrapText="1"/>
    </xf>
    <xf numFmtId="9" fontId="56" fillId="33" borderId="10" xfId="74" applyFont="1" applyFill="1" applyBorder="1" applyAlignment="1">
      <alignment horizontal="right" vertical="center" wrapText="1"/>
    </xf>
    <xf numFmtId="0" fontId="70" fillId="0" borderId="10" xfId="0" applyFont="1" applyBorder="1" applyAlignment="1">
      <alignment wrapText="1"/>
    </xf>
    <xf numFmtId="0" fontId="63" fillId="0" borderId="21" xfId="0" applyFont="1" applyBorder="1" applyAlignment="1">
      <alignment/>
    </xf>
    <xf numFmtId="4" fontId="63" fillId="0" borderId="21" xfId="0" applyNumberFormat="1" applyFont="1" applyBorder="1" applyAlignment="1">
      <alignment/>
    </xf>
    <xf numFmtId="4" fontId="63" fillId="0" borderId="10" xfId="0" applyNumberFormat="1" applyFont="1" applyBorder="1" applyAlignment="1">
      <alignment/>
    </xf>
    <xf numFmtId="0" fontId="63" fillId="0" borderId="26" xfId="0" applyFont="1" applyBorder="1" applyAlignment="1">
      <alignment/>
    </xf>
    <xf numFmtId="0" fontId="63" fillId="0" borderId="26" xfId="0" applyFont="1" applyBorder="1" applyAlignment="1">
      <alignment horizontal="center"/>
    </xf>
    <xf numFmtId="0" fontId="66" fillId="0" borderId="21" xfId="0" applyFont="1" applyFill="1" applyBorder="1" applyAlignment="1">
      <alignment horizontal="center" vertical="center" wrapText="1"/>
    </xf>
    <xf numFmtId="0" fontId="66" fillId="0" borderId="21" xfId="0" applyFont="1" applyBorder="1" applyAlignment="1">
      <alignment horizontal="center"/>
    </xf>
    <xf numFmtId="0" fontId="66" fillId="0" borderId="21" xfId="0" applyFont="1" applyFill="1" applyBorder="1" applyAlignment="1">
      <alignment horizontal="left" vertical="center" wrapText="1"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63" fillId="0" borderId="0" xfId="0" applyFont="1" applyAlignment="1">
      <alignment/>
    </xf>
    <xf numFmtId="0" fontId="66" fillId="0" borderId="26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6" fillId="0" borderId="10" xfId="0" applyFont="1" applyBorder="1" applyAlignment="1">
      <alignment horizontal="center"/>
    </xf>
    <xf numFmtId="0" fontId="71" fillId="33" borderId="10" xfId="0" applyFont="1" applyFill="1" applyBorder="1" applyAlignment="1">
      <alignment horizontal="left" vertical="center" wrapText="1"/>
    </xf>
    <xf numFmtId="4" fontId="71" fillId="33" borderId="10" xfId="0" applyNumberFormat="1" applyFont="1" applyFill="1" applyBorder="1" applyAlignment="1">
      <alignment horizontal="right" wrapText="1"/>
    </xf>
    <xf numFmtId="0" fontId="68" fillId="29" borderId="10" xfId="63" applyFont="1" applyFill="1" applyBorder="1" applyAlignment="1">
      <alignment horizontal="center" vertical="center" wrapText="1"/>
      <protection/>
    </xf>
    <xf numFmtId="0" fontId="68" fillId="29" borderId="10" xfId="0" applyFont="1" applyFill="1" applyBorder="1" applyAlignment="1">
      <alignment horizontal="center"/>
    </xf>
    <xf numFmtId="4" fontId="68" fillId="29" borderId="10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left" vertical="center" wrapText="1"/>
    </xf>
    <xf numFmtId="0" fontId="68" fillId="33" borderId="10" xfId="0" applyFont="1" applyFill="1" applyBorder="1" applyAlignment="1">
      <alignment horizontal="left" vertical="center" wrapText="1"/>
    </xf>
    <xf numFmtId="4" fontId="68" fillId="33" borderId="10" xfId="0" applyNumberFormat="1" applyFont="1" applyFill="1" applyBorder="1" applyAlignment="1">
      <alignment horizontal="right" wrapText="1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3" fillId="29" borderId="26" xfId="62" applyFont="1" applyFill="1" applyBorder="1" applyAlignment="1">
      <alignment horizontal="left" vertical="top" wrapText="1"/>
      <protection/>
    </xf>
    <xf numFmtId="0" fontId="66" fillId="0" borderId="10" xfId="0" applyFont="1" applyFill="1" applyBorder="1" applyAlignment="1">
      <alignment horizontal="center"/>
    </xf>
    <xf numFmtId="4" fontId="62" fillId="0" borderId="21" xfId="0" applyNumberFormat="1" applyFont="1" applyBorder="1" applyAlignment="1">
      <alignment/>
    </xf>
    <xf numFmtId="0" fontId="62" fillId="0" borderId="21" xfId="0" applyFont="1" applyBorder="1" applyAlignment="1">
      <alignment/>
    </xf>
    <xf numFmtId="4" fontId="64" fillId="0" borderId="21" xfId="0" applyNumberFormat="1" applyFont="1" applyBorder="1" applyAlignment="1">
      <alignment/>
    </xf>
    <xf numFmtId="0" fontId="66" fillId="0" borderId="26" xfId="0" applyFont="1" applyBorder="1" applyAlignment="1">
      <alignment/>
    </xf>
    <xf numFmtId="0" fontId="62" fillId="0" borderId="0" xfId="0" applyFont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4" fontId="57" fillId="0" borderId="10" xfId="0" applyNumberFormat="1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1" xfId="0" applyFont="1" applyBorder="1" applyAlignment="1">
      <alignment horizontal="left"/>
    </xf>
    <xf numFmtId="0" fontId="6" fillId="0" borderId="21" xfId="66" applyFont="1" applyFill="1" applyBorder="1">
      <alignment/>
      <protection/>
    </xf>
    <xf numFmtId="4" fontId="7" fillId="0" borderId="10" xfId="60" applyNumberFormat="1" applyFont="1" applyBorder="1" applyAlignment="1">
      <alignment horizontal="right"/>
      <protection/>
    </xf>
    <xf numFmtId="0" fontId="7" fillId="0" borderId="10" xfId="60" applyFont="1" applyBorder="1">
      <alignment/>
      <protection/>
    </xf>
    <xf numFmtId="4" fontId="64" fillId="0" borderId="21" xfId="68" applyNumberFormat="1" applyFont="1" applyFill="1" applyBorder="1" applyAlignment="1">
      <alignment horizontal="right" wrapText="1"/>
      <protection/>
    </xf>
    <xf numFmtId="0" fontId="7" fillId="0" borderId="21" xfId="57" applyFont="1" applyFill="1" applyBorder="1" applyAlignment="1">
      <alignment horizontal="center"/>
      <protection/>
    </xf>
    <xf numFmtId="4" fontId="6" fillId="0" borderId="21" xfId="68" applyNumberFormat="1" applyFont="1" applyFill="1" applyBorder="1" applyAlignment="1">
      <alignment horizontal="right" wrapText="1"/>
      <protection/>
    </xf>
    <xf numFmtId="2" fontId="62" fillId="0" borderId="21" xfId="0" applyNumberFormat="1" applyFont="1" applyBorder="1" applyAlignment="1">
      <alignment/>
    </xf>
    <xf numFmtId="4" fontId="7" fillId="0" borderId="10" xfId="61" applyNumberFormat="1" applyFont="1" applyBorder="1" applyAlignment="1">
      <alignment horizontal="right"/>
      <protection/>
    </xf>
    <xf numFmtId="4" fontId="6" fillId="0" borderId="21" xfId="46" applyNumberFormat="1" applyFont="1" applyFill="1" applyBorder="1" applyAlignment="1">
      <alignment horizontal="right"/>
    </xf>
    <xf numFmtId="0" fontId="7" fillId="0" borderId="10" xfId="61" applyFont="1" applyBorder="1">
      <alignment/>
      <protection/>
    </xf>
    <xf numFmtId="0" fontId="62" fillId="0" borderId="21" xfId="0" applyFont="1" applyBorder="1" applyAlignment="1">
      <alignment horizontal="center"/>
    </xf>
    <xf numFmtId="0" fontId="7" fillId="0" borderId="21" xfId="66" applyFont="1" applyFill="1" applyBorder="1">
      <alignment/>
      <protection/>
    </xf>
    <xf numFmtId="49" fontId="62" fillId="0" borderId="2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left" vertical="center" wrapText="1"/>
    </xf>
    <xf numFmtId="4" fontId="7" fillId="0" borderId="21" xfId="64" applyNumberFormat="1" applyFont="1" applyBorder="1" applyAlignment="1">
      <alignment horizontal="right"/>
      <protection/>
    </xf>
    <xf numFmtId="49" fontId="62" fillId="0" borderId="21" xfId="0" applyNumberFormat="1" applyFont="1" applyFill="1" applyBorder="1" applyAlignment="1">
      <alignment horizontal="left" vertical="center" wrapText="1"/>
    </xf>
    <xf numFmtId="0" fontId="7" fillId="0" borderId="10" xfId="55" applyFont="1" applyBorder="1" applyAlignment="1">
      <alignment horizontal="center"/>
      <protection/>
    </xf>
    <xf numFmtId="0" fontId="7" fillId="0" borderId="21" xfId="64" applyFont="1" applyBorder="1">
      <alignment/>
      <protection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3" fillId="29" borderId="51" xfId="62" applyFont="1" applyFill="1" applyBorder="1" applyAlignment="1">
      <alignment horizontal="center" vertical="top" wrapText="1"/>
      <protection/>
    </xf>
    <xf numFmtId="0" fontId="3" fillId="0" borderId="52" xfId="62" applyFont="1" applyFill="1" applyBorder="1" applyAlignment="1">
      <alignment horizontal="center" vertical="top" wrapText="1"/>
      <protection/>
    </xf>
    <xf numFmtId="0" fontId="3" fillId="0" borderId="52" xfId="62" applyFont="1" applyFill="1" applyBorder="1" applyAlignment="1">
      <alignment horizontal="left" vertical="top" wrapText="1"/>
      <protection/>
    </xf>
    <xf numFmtId="0" fontId="58" fillId="0" borderId="52" xfId="0" applyFont="1" applyFill="1" applyBorder="1" applyAlignment="1">
      <alignment wrapText="1"/>
    </xf>
    <xf numFmtId="0" fontId="55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53" xfId="62" applyFont="1" applyFill="1" applyBorder="1" applyAlignment="1">
      <alignment horizontal="center" vertical="top" wrapText="1"/>
      <protection/>
    </xf>
    <xf numFmtId="0" fontId="3" fillId="0" borderId="53" xfId="62" applyFont="1" applyFill="1" applyBorder="1" applyAlignment="1">
      <alignment horizontal="left" vertical="top" wrapText="1"/>
      <protection/>
    </xf>
    <xf numFmtId="0" fontId="58" fillId="0" borderId="53" xfId="0" applyFont="1" applyFill="1" applyBorder="1" applyAlignment="1">
      <alignment wrapText="1"/>
    </xf>
    <xf numFmtId="0" fontId="3" fillId="29" borderId="54" xfId="0" applyFont="1" applyFill="1" applyBorder="1" applyAlignment="1">
      <alignment horizontal="center" vertical="top" wrapText="1"/>
    </xf>
    <xf numFmtId="0" fontId="3" fillId="29" borderId="55" xfId="0" applyFont="1" applyFill="1" applyBorder="1" applyAlignment="1">
      <alignment horizontal="center" vertical="top" wrapText="1"/>
    </xf>
    <xf numFmtId="0" fontId="3" fillId="29" borderId="56" xfId="0" applyFont="1" applyFill="1" applyBorder="1" applyAlignment="1">
      <alignment horizontal="center" vertical="top" wrapText="1"/>
    </xf>
    <xf numFmtId="0" fontId="3" fillId="29" borderId="23" xfId="0" applyFont="1" applyFill="1" applyBorder="1" applyAlignment="1">
      <alignment horizontal="center"/>
    </xf>
    <xf numFmtId="0" fontId="3" fillId="29" borderId="26" xfId="0" applyFont="1" applyFill="1" applyBorder="1" applyAlignment="1">
      <alignment horizontal="center"/>
    </xf>
    <xf numFmtId="43" fontId="2" fillId="0" borderId="17" xfId="46" applyFont="1" applyFill="1" applyBorder="1" applyAlignment="1">
      <alignment/>
    </xf>
    <xf numFmtId="17" fontId="2" fillId="0" borderId="17" xfId="0" applyNumberFormat="1" applyFont="1" applyFill="1" applyBorder="1" applyAlignment="1">
      <alignment/>
    </xf>
    <xf numFmtId="14" fontId="2" fillId="0" borderId="17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7" xfId="0" applyFont="1" applyFill="1" applyBorder="1" applyAlignment="1">
      <alignment wrapText="1"/>
    </xf>
    <xf numFmtId="14" fontId="2" fillId="0" borderId="17" xfId="0" applyNumberFormat="1" applyFont="1" applyFill="1" applyBorder="1" applyAlignment="1">
      <alignment wrapText="1"/>
    </xf>
    <xf numFmtId="0" fontId="3" fillId="29" borderId="50" xfId="0" applyFont="1" applyFill="1" applyBorder="1" applyAlignment="1">
      <alignment horizontal="center"/>
    </xf>
    <xf numFmtId="0" fontId="3" fillId="0" borderId="57" xfId="0" applyFont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/>
    </xf>
    <xf numFmtId="43" fontId="3" fillId="0" borderId="21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0" fontId="58" fillId="0" borderId="57" xfId="0" applyFont="1" applyFill="1" applyBorder="1" applyAlignment="1">
      <alignment/>
    </xf>
    <xf numFmtId="0" fontId="58" fillId="0" borderId="21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5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0" borderId="57" xfId="0" applyFont="1" applyBorder="1" applyAlignment="1">
      <alignment horizontal="center" vertical="center" wrapText="1"/>
    </xf>
    <xf numFmtId="0" fontId="3" fillId="29" borderId="58" xfId="0" applyFont="1" applyFill="1" applyBorder="1" applyAlignment="1">
      <alignment horizontal="center"/>
    </xf>
    <xf numFmtId="0" fontId="3" fillId="29" borderId="59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0" fillId="0" borderId="0" xfId="0" applyFont="1" applyAlignment="1">
      <alignment/>
    </xf>
    <xf numFmtId="43" fontId="3" fillId="29" borderId="26" xfId="46" applyFont="1" applyFill="1" applyBorder="1" applyAlignment="1">
      <alignment horizontal="center" vertical="top" wrapText="1"/>
    </xf>
    <xf numFmtId="43" fontId="3" fillId="29" borderId="57" xfId="46" applyFont="1" applyFill="1" applyBorder="1" applyAlignment="1">
      <alignment horizontal="center" vertical="top" wrapText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3" fillId="29" borderId="26" xfId="62" applyFont="1" applyFill="1" applyBorder="1" applyAlignment="1">
      <alignment horizontal="left" vertical="top" wrapText="1"/>
      <protection/>
    </xf>
    <xf numFmtId="0" fontId="3" fillId="29" borderId="57" xfId="62" applyFont="1" applyFill="1" applyBorder="1" applyAlignment="1">
      <alignment horizontal="left" vertical="top" wrapText="1"/>
      <protection/>
    </xf>
    <xf numFmtId="0" fontId="3" fillId="29" borderId="26" xfId="62" applyFont="1" applyFill="1" applyBorder="1" applyAlignment="1">
      <alignment horizontal="left" vertical="top"/>
      <protection/>
    </xf>
    <xf numFmtId="0" fontId="3" fillId="29" borderId="31" xfId="62" applyFont="1" applyFill="1" applyBorder="1" applyAlignment="1">
      <alignment horizontal="left" vertical="top"/>
      <protection/>
    </xf>
    <xf numFmtId="0" fontId="3" fillId="29" borderId="57" xfId="62" applyFont="1" applyFill="1" applyBorder="1" applyAlignment="1">
      <alignment horizontal="left" vertical="top"/>
      <protection/>
    </xf>
    <xf numFmtId="0" fontId="3" fillId="29" borderId="51" xfId="0" applyFont="1" applyFill="1" applyBorder="1" applyAlignment="1">
      <alignment horizontal="center" vertical="center"/>
    </xf>
    <xf numFmtId="0" fontId="3" fillId="29" borderId="60" xfId="0" applyFont="1" applyFill="1" applyBorder="1" applyAlignment="1">
      <alignment horizontal="center" vertical="center"/>
    </xf>
    <xf numFmtId="0" fontId="3" fillId="29" borderId="61" xfId="0" applyFont="1" applyFill="1" applyBorder="1" applyAlignment="1">
      <alignment horizontal="center" vertical="center"/>
    </xf>
    <xf numFmtId="0" fontId="3" fillId="29" borderId="33" xfId="0" applyFont="1" applyFill="1" applyBorder="1" applyAlignment="1">
      <alignment horizontal="center" vertical="top" wrapText="1"/>
    </xf>
    <xf numFmtId="0" fontId="3" fillId="29" borderId="6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29" borderId="51" xfId="62" applyFont="1" applyFill="1" applyBorder="1" applyAlignment="1">
      <alignment horizontal="left" vertical="top" wrapText="1"/>
      <protection/>
    </xf>
    <xf numFmtId="0" fontId="58" fillId="29" borderId="61" xfId="0" applyFont="1" applyFill="1" applyBorder="1" applyAlignment="1">
      <alignment wrapText="1"/>
    </xf>
    <xf numFmtId="0" fontId="3" fillId="29" borderId="51" xfId="62" applyFont="1" applyFill="1" applyBorder="1" applyAlignment="1">
      <alignment horizontal="center" vertical="top" wrapText="1"/>
      <protection/>
    </xf>
    <xf numFmtId="0" fontId="3" fillId="29" borderId="60" xfId="62" applyFont="1" applyFill="1" applyBorder="1" applyAlignment="1">
      <alignment horizontal="center" vertical="top" wrapText="1"/>
      <protection/>
    </xf>
    <xf numFmtId="0" fontId="3" fillId="29" borderId="61" xfId="62" applyFont="1" applyFill="1" applyBorder="1" applyAlignment="1">
      <alignment horizontal="center" vertical="top" wrapText="1"/>
      <protection/>
    </xf>
    <xf numFmtId="4" fontId="3" fillId="29" borderId="63" xfId="46" applyNumberFormat="1" applyFont="1" applyFill="1" applyBorder="1" applyAlignment="1">
      <alignment horizontal="center" vertical="top" wrapText="1"/>
    </xf>
    <xf numFmtId="4" fontId="3" fillId="29" borderId="64" xfId="46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1" xfId="53"/>
    <cellStyle name="Normal 12" xfId="54"/>
    <cellStyle name="Normal 13" xfId="55"/>
    <cellStyle name="Normal 14" xfId="56"/>
    <cellStyle name="Normal 15" xfId="57"/>
    <cellStyle name="Normal 16" xfId="58"/>
    <cellStyle name="Normal 17" xfId="59"/>
    <cellStyle name="Normal 18" xfId="60"/>
    <cellStyle name="Normal 19" xfId="61"/>
    <cellStyle name="Normal 2" xfId="62"/>
    <cellStyle name="Normal 2 2" xfId="63"/>
    <cellStyle name="Normal 20" xfId="64"/>
    <cellStyle name="Normal 3" xfId="65"/>
    <cellStyle name="Normal 4" xfId="66"/>
    <cellStyle name="Normal 5" xfId="67"/>
    <cellStyle name="Normal 56" xfId="68"/>
    <cellStyle name="Normal 6" xfId="69"/>
    <cellStyle name="Normal 7" xfId="70"/>
    <cellStyle name="Normal 8" xfId="71"/>
    <cellStyle name="Normal 9" xfId="72"/>
    <cellStyle name="Notas" xfId="73"/>
    <cellStyle name="Percent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E48"/>
  <sheetViews>
    <sheetView zoomScalePageLayoutView="0" workbookViewId="0" topLeftCell="A21">
      <selection activeCell="C2" sqref="C2"/>
    </sheetView>
  </sheetViews>
  <sheetFormatPr defaultColWidth="58.57421875" defaultRowHeight="15"/>
  <cols>
    <col min="1" max="1" width="6.8515625" style="18" customWidth="1"/>
    <col min="2" max="2" width="15.8515625" style="18" customWidth="1"/>
    <col min="3" max="3" width="64.421875" style="18" customWidth="1"/>
    <col min="4" max="4" width="47.140625" style="18" customWidth="1"/>
    <col min="5" max="16384" width="58.57421875" style="18" customWidth="1"/>
  </cols>
  <sheetData>
    <row r="3" ht="13.5" thickBot="1"/>
    <row r="4" spans="2:3" ht="13.5" thickBot="1">
      <c r="B4" s="334" t="s">
        <v>50</v>
      </c>
      <c r="C4" s="335"/>
    </row>
    <row r="5" spans="2:3" ht="13.5" thickBot="1">
      <c r="B5" s="16" t="s">
        <v>51</v>
      </c>
      <c r="C5" s="17" t="s">
        <v>52</v>
      </c>
    </row>
    <row r="6" spans="2:3" ht="12.75">
      <c r="B6" s="19"/>
      <c r="C6" s="20"/>
    </row>
    <row r="7" spans="2:3" ht="12.75">
      <c r="B7" s="21"/>
      <c r="C7" s="22" t="s">
        <v>94</v>
      </c>
    </row>
    <row r="8" spans="2:3" ht="12.75">
      <c r="B8" s="21"/>
      <c r="C8" s="22" t="s">
        <v>95</v>
      </c>
    </row>
    <row r="9" spans="2:3" ht="12.75">
      <c r="B9" s="21" t="s">
        <v>59</v>
      </c>
      <c r="C9" s="23" t="s">
        <v>163</v>
      </c>
    </row>
    <row r="10" spans="2:3" ht="12.75">
      <c r="B10" s="21" t="s">
        <v>60</v>
      </c>
      <c r="C10" s="23" t="s">
        <v>85</v>
      </c>
    </row>
    <row r="11" spans="2:3" ht="12.75">
      <c r="B11" s="21" t="s">
        <v>104</v>
      </c>
      <c r="C11" s="23" t="s">
        <v>105</v>
      </c>
    </row>
    <row r="12" spans="2:3" ht="12.75">
      <c r="B12" s="21" t="s">
        <v>106</v>
      </c>
      <c r="C12" s="23" t="s">
        <v>109</v>
      </c>
    </row>
    <row r="13" spans="2:3" ht="12.75">
      <c r="B13" s="21" t="s">
        <v>61</v>
      </c>
      <c r="C13" s="23" t="s">
        <v>86</v>
      </c>
    </row>
    <row r="14" spans="2:3" ht="12.75">
      <c r="B14" s="21" t="s">
        <v>167</v>
      </c>
      <c r="C14" s="23" t="s">
        <v>168</v>
      </c>
    </row>
    <row r="15" spans="2:3" ht="12.75">
      <c r="B15" s="21" t="s">
        <v>62</v>
      </c>
      <c r="C15" s="23" t="s">
        <v>87</v>
      </c>
    </row>
    <row r="16" spans="2:3" ht="12.75">
      <c r="B16" s="21" t="s">
        <v>88</v>
      </c>
      <c r="C16" s="23" t="s">
        <v>89</v>
      </c>
    </row>
    <row r="17" spans="2:3" ht="12.75">
      <c r="B17" s="21" t="s">
        <v>171</v>
      </c>
      <c r="C17" s="23" t="s">
        <v>172</v>
      </c>
    </row>
    <row r="18" spans="2:3" ht="12.75">
      <c r="B18" s="21" t="s">
        <v>63</v>
      </c>
      <c r="C18" s="23" t="s">
        <v>90</v>
      </c>
    </row>
    <row r="19" spans="2:3" ht="12.75">
      <c r="B19" s="21" t="s">
        <v>173</v>
      </c>
      <c r="C19" s="23" t="s">
        <v>91</v>
      </c>
    </row>
    <row r="20" spans="2:3" ht="12.75">
      <c r="B20" s="21" t="s">
        <v>64</v>
      </c>
      <c r="C20" s="23" t="s">
        <v>174</v>
      </c>
    </row>
    <row r="21" spans="2:3" ht="12.75">
      <c r="B21" s="21" t="s">
        <v>165</v>
      </c>
      <c r="C21" s="23" t="s">
        <v>97</v>
      </c>
    </row>
    <row r="22" spans="2:3" ht="12.75">
      <c r="B22" s="21" t="s">
        <v>67</v>
      </c>
      <c r="C22" s="23" t="s">
        <v>6</v>
      </c>
    </row>
    <row r="23" spans="2:3" ht="12.75">
      <c r="B23" s="21" t="s">
        <v>113</v>
      </c>
      <c r="C23" s="23" t="s">
        <v>114</v>
      </c>
    </row>
    <row r="24" spans="2:3" ht="12.75">
      <c r="B24" s="21" t="s">
        <v>68</v>
      </c>
      <c r="C24" s="24" t="s">
        <v>7</v>
      </c>
    </row>
    <row r="25" spans="2:3" ht="12.75">
      <c r="B25" s="21" t="s">
        <v>65</v>
      </c>
      <c r="C25" s="23" t="s">
        <v>3</v>
      </c>
    </row>
    <row r="26" spans="2:3" ht="12.75">
      <c r="B26" s="21" t="s">
        <v>66</v>
      </c>
      <c r="C26" s="23" t="s">
        <v>5</v>
      </c>
    </row>
    <row r="27" spans="2:3" ht="12.75">
      <c r="B27" s="21" t="s">
        <v>57</v>
      </c>
      <c r="C27" s="23" t="s">
        <v>84</v>
      </c>
    </row>
    <row r="28" spans="2:3" ht="12.75">
      <c r="B28" s="21" t="s">
        <v>58</v>
      </c>
      <c r="C28" s="23" t="s">
        <v>8</v>
      </c>
    </row>
    <row r="29" spans="2:3" ht="12.75">
      <c r="B29" s="21"/>
      <c r="C29" s="22"/>
    </row>
    <row r="30" spans="2:3" ht="12.75">
      <c r="B30" s="21"/>
      <c r="C30" s="22" t="s">
        <v>111</v>
      </c>
    </row>
    <row r="31" spans="2:3" ht="12.75">
      <c r="B31" s="21"/>
      <c r="C31" s="23" t="s">
        <v>92</v>
      </c>
    </row>
    <row r="32" spans="2:3" ht="12.75">
      <c r="B32" s="21"/>
      <c r="C32" s="23" t="s">
        <v>93</v>
      </c>
    </row>
    <row r="33" spans="2:3" ht="12.75">
      <c r="B33" s="21"/>
      <c r="C33" s="23"/>
    </row>
    <row r="34" spans="2:3" ht="12.75">
      <c r="B34" s="21"/>
      <c r="C34" s="22" t="s">
        <v>96</v>
      </c>
    </row>
    <row r="35" spans="2:3" ht="12.75">
      <c r="B35" s="21"/>
      <c r="C35" s="23"/>
    </row>
    <row r="36" spans="2:3" ht="12.75">
      <c r="B36" s="21"/>
      <c r="C36" s="23"/>
    </row>
    <row r="37" spans="2:3" ht="13.5" thickBot="1">
      <c r="B37" s="25"/>
      <c r="C37" s="26"/>
    </row>
    <row r="40" ht="12.75">
      <c r="B40" s="1" t="s">
        <v>164</v>
      </c>
    </row>
    <row r="41" ht="12.75">
      <c r="B41" s="1"/>
    </row>
    <row r="42" ht="12.75">
      <c r="B42" s="1"/>
    </row>
    <row r="43" ht="12.75">
      <c r="B43" s="1"/>
    </row>
    <row r="44" ht="12.75">
      <c r="B44" s="1"/>
    </row>
    <row r="46" ht="12.75">
      <c r="B46" s="27"/>
    </row>
    <row r="47" spans="2:5" ht="12.75">
      <c r="B47" s="1"/>
      <c r="C47" s="146" t="s">
        <v>279</v>
      </c>
      <c r="D47" s="146" t="s">
        <v>480</v>
      </c>
      <c r="E47" s="145"/>
    </row>
    <row r="48" spans="2:5" ht="30">
      <c r="B48" s="1"/>
      <c r="C48" s="149" t="s">
        <v>278</v>
      </c>
      <c r="D48" s="193" t="s">
        <v>485</v>
      </c>
      <c r="E48" s="144"/>
    </row>
  </sheetData>
  <sheetProtection/>
  <mergeCells count="1">
    <mergeCell ref="B4:C4"/>
  </mergeCells>
  <printOptions horizontalCentered="1"/>
  <pageMargins left="0.11811023622047245" right="0.11811023622047245" top="0.5511811023622047" bottom="0.35433070866141736" header="0.31496062992125984" footer="0.31496062992125984"/>
  <pageSetup fitToHeight="1" fitToWidth="1" horizontalDpi="300" verticalDpi="3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1">
      <selection activeCell="B15" sqref="B15"/>
    </sheetView>
  </sheetViews>
  <sheetFormatPr defaultColWidth="11.421875" defaultRowHeight="15"/>
  <cols>
    <col min="1" max="1" width="22.28125" style="163" customWidth="1"/>
    <col min="2" max="2" width="53.28125" style="163" customWidth="1"/>
    <col min="3" max="3" width="14.140625" style="163" bestFit="1" customWidth="1"/>
    <col min="4" max="4" width="22.28125" style="163" customWidth="1"/>
    <col min="5" max="5" width="6.7109375" style="163" customWidth="1"/>
    <col min="6" max="16384" width="11.421875" style="163" customWidth="1"/>
  </cols>
  <sheetData>
    <row r="1" spans="1:3" ht="12.75">
      <c r="A1" s="2" t="s">
        <v>53</v>
      </c>
      <c r="B1" s="2"/>
      <c r="C1" s="58"/>
    </row>
    <row r="2" spans="1:3" ht="12.75">
      <c r="A2" s="2" t="s">
        <v>56</v>
      </c>
      <c r="B2" s="2"/>
      <c r="C2" s="58"/>
    </row>
    <row r="3" spans="1:4" ht="12.75">
      <c r="A3" s="4"/>
      <c r="B3" s="4"/>
      <c r="C3" s="59"/>
      <c r="D3" s="4"/>
    </row>
    <row r="4" spans="1:4" ht="19.5" customHeight="1">
      <c r="A4" s="344" t="s">
        <v>155</v>
      </c>
      <c r="B4" s="345"/>
      <c r="C4" s="59"/>
      <c r="D4" s="44" t="s">
        <v>122</v>
      </c>
    </row>
    <row r="5" spans="1:4" ht="12.75">
      <c r="A5" s="60"/>
      <c r="B5" s="60"/>
      <c r="C5" s="60"/>
      <c r="D5" s="60"/>
    </row>
    <row r="6" spans="1:4" ht="12.75">
      <c r="A6" s="45" t="s">
        <v>131</v>
      </c>
      <c r="B6" s="46" t="s">
        <v>128</v>
      </c>
      <c r="C6" s="40" t="s">
        <v>1</v>
      </c>
      <c r="D6" s="47" t="s">
        <v>121</v>
      </c>
    </row>
    <row r="7" spans="1:4" ht="12.75">
      <c r="A7" s="48"/>
      <c r="B7" s="48"/>
      <c r="C7" s="61"/>
      <c r="D7" s="62"/>
    </row>
    <row r="8" spans="1:4" ht="12.75">
      <c r="A8" s="10"/>
      <c r="B8" s="10" t="s">
        <v>124</v>
      </c>
      <c r="C8" s="11">
        <f>SUM(C7:C7)</f>
        <v>0</v>
      </c>
      <c r="D8" s="63"/>
    </row>
  </sheetData>
  <sheetProtection/>
  <mergeCells count="1"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2"/>
  <sheetViews>
    <sheetView zoomScalePageLayoutView="0" workbookViewId="0" topLeftCell="A1">
      <selection activeCell="I40" sqref="I40"/>
    </sheetView>
  </sheetViews>
  <sheetFormatPr defaultColWidth="11.421875" defaultRowHeight="15"/>
  <cols>
    <col min="1" max="1" width="11.00390625" style="163" customWidth="1"/>
    <col min="2" max="2" width="40.57421875" style="163" customWidth="1"/>
    <col min="3" max="3" width="20.00390625" style="163" customWidth="1"/>
    <col min="4" max="4" width="14.00390625" style="163" customWidth="1"/>
    <col min="5" max="5" width="11.57421875" style="163" bestFit="1" customWidth="1"/>
    <col min="6" max="6" width="13.140625" style="163" customWidth="1"/>
    <col min="7" max="7" width="15.7109375" style="163" customWidth="1"/>
    <col min="8" max="8" width="5.28125" style="163" customWidth="1"/>
    <col min="9" max="16384" width="11.421875" style="163" customWidth="1"/>
  </cols>
  <sheetData>
    <row r="1" spans="1:3" ht="19.5" customHeight="1">
      <c r="A1" s="162" t="s">
        <v>53</v>
      </c>
      <c r="B1" s="162"/>
      <c r="C1" s="78"/>
    </row>
    <row r="2" spans="1:3" ht="12.75">
      <c r="A2" s="162" t="s">
        <v>56</v>
      </c>
      <c r="B2" s="162"/>
      <c r="C2" s="78"/>
    </row>
    <row r="3" ht="12.75">
      <c r="C3" s="78"/>
    </row>
    <row r="4" spans="1:3" ht="12.75">
      <c r="A4" s="43" t="s">
        <v>228</v>
      </c>
      <c r="B4" s="44"/>
      <c r="C4" s="79" t="s">
        <v>73</v>
      </c>
    </row>
    <row r="5" spans="1:2" ht="12.75">
      <c r="A5" s="342"/>
      <c r="B5" s="343"/>
    </row>
    <row r="6" spans="1:7" ht="12.75">
      <c r="A6" s="153" t="s">
        <v>131</v>
      </c>
      <c r="B6" s="46" t="s">
        <v>128</v>
      </c>
      <c r="C6" s="153" t="s">
        <v>100</v>
      </c>
      <c r="D6" s="153" t="s">
        <v>101</v>
      </c>
      <c r="E6" s="154" t="s">
        <v>102</v>
      </c>
      <c r="F6" s="153" t="s">
        <v>103</v>
      </c>
      <c r="G6" s="155" t="s">
        <v>117</v>
      </c>
    </row>
    <row r="7" spans="1:7" ht="12.75">
      <c r="A7" s="286">
        <v>211200001</v>
      </c>
      <c r="B7" s="267" t="s">
        <v>520</v>
      </c>
      <c r="C7" s="266">
        <v>-9725.72</v>
      </c>
      <c r="D7" s="266">
        <v>0</v>
      </c>
      <c r="E7" s="266">
        <v>0</v>
      </c>
      <c r="F7" s="266">
        <v>0</v>
      </c>
      <c r="G7" s="266">
        <v>-9725.72</v>
      </c>
    </row>
    <row r="8" spans="1:7" s="249" customFormat="1" ht="12.75">
      <c r="A8" s="286">
        <v>211200001</v>
      </c>
      <c r="B8" s="267" t="s">
        <v>282</v>
      </c>
      <c r="C8" s="266">
        <v>-1956713.2</v>
      </c>
      <c r="D8" s="266">
        <v>0</v>
      </c>
      <c r="E8" s="266">
        <v>0</v>
      </c>
      <c r="F8" s="266">
        <v>-1207591.2</v>
      </c>
      <c r="G8" s="266">
        <v>-749122</v>
      </c>
    </row>
    <row r="9" spans="1:7" s="231" customFormat="1" ht="12.75">
      <c r="A9" s="286">
        <v>211200112</v>
      </c>
      <c r="B9" s="267" t="s">
        <v>554</v>
      </c>
      <c r="C9" s="266">
        <v>-29067.86</v>
      </c>
      <c r="D9" s="266">
        <v>0</v>
      </c>
      <c r="E9" s="266">
        <v>0</v>
      </c>
      <c r="F9" s="266">
        <v>0</v>
      </c>
      <c r="G9" s="266">
        <v>-29067.86</v>
      </c>
    </row>
    <row r="10" spans="1:7" s="231" customFormat="1" ht="12.75">
      <c r="A10" s="286">
        <v>211200113</v>
      </c>
      <c r="B10" s="267" t="s">
        <v>560</v>
      </c>
      <c r="C10" s="266">
        <v>-2190.08</v>
      </c>
      <c r="D10" s="266">
        <v>0</v>
      </c>
      <c r="E10" s="266">
        <v>0</v>
      </c>
      <c r="F10" s="266">
        <v>0</v>
      </c>
      <c r="G10" s="266">
        <v>-36296.42</v>
      </c>
    </row>
    <row r="11" spans="1:8" ht="12.75">
      <c r="A11" s="184"/>
      <c r="B11" s="185" t="s">
        <v>245</v>
      </c>
      <c r="C11" s="186">
        <f>SUM(C7:C10)</f>
        <v>-1997696.86</v>
      </c>
      <c r="D11" s="186">
        <f>SUM(D7:D10)</f>
        <v>0</v>
      </c>
      <c r="E11" s="186">
        <f>SUM(E7:E10)</f>
        <v>0</v>
      </c>
      <c r="F11" s="186">
        <f>SUM(F7:F10)</f>
        <v>-1207591.2</v>
      </c>
      <c r="G11" s="186">
        <f>SUM(G7:G10)</f>
        <v>-824212</v>
      </c>
      <c r="H11" s="75"/>
    </row>
    <row r="12" spans="1:7" s="187" customFormat="1" ht="12.75">
      <c r="A12" s="194"/>
      <c r="B12" s="201"/>
      <c r="C12" s="200"/>
      <c r="D12" s="200"/>
      <c r="E12" s="200"/>
      <c r="F12" s="200"/>
      <c r="G12" s="200"/>
    </row>
    <row r="13" spans="1:7" s="187" customFormat="1" ht="12.75">
      <c r="A13" s="43" t="s">
        <v>486</v>
      </c>
      <c r="B13" s="44"/>
      <c r="C13" s="79" t="s">
        <v>73</v>
      </c>
      <c r="D13" s="198"/>
      <c r="E13" s="198"/>
      <c r="F13" s="198"/>
      <c r="G13" s="198"/>
    </row>
    <row r="14" spans="1:7" s="187" customFormat="1" ht="12.75">
      <c r="A14" s="192"/>
      <c r="B14" s="202"/>
      <c r="C14" s="203"/>
      <c r="D14" s="203"/>
      <c r="E14" s="203"/>
      <c r="F14" s="203"/>
      <c r="G14" s="203"/>
    </row>
    <row r="15" spans="1:8" s="75" customFormat="1" ht="15">
      <c r="A15" s="280">
        <v>211300001</v>
      </c>
      <c r="B15" s="293" t="s">
        <v>246</v>
      </c>
      <c r="C15" s="290">
        <v>-96104.38</v>
      </c>
      <c r="D15" s="290">
        <v>0</v>
      </c>
      <c r="E15" s="290">
        <v>-57537.95</v>
      </c>
      <c r="F15" s="290">
        <v>0</v>
      </c>
      <c r="G15" s="290">
        <v>-38566.43</v>
      </c>
      <c r="H15" s="222"/>
    </row>
    <row r="16" spans="1:8" s="75" customFormat="1" ht="15">
      <c r="A16" s="280">
        <v>211300001</v>
      </c>
      <c r="B16" s="293" t="s">
        <v>226</v>
      </c>
      <c r="C16" s="290">
        <v>-90</v>
      </c>
      <c r="D16" s="290">
        <v>-27000</v>
      </c>
      <c r="E16" s="290">
        <v>0</v>
      </c>
      <c r="F16" s="290">
        <v>0</v>
      </c>
      <c r="G16" s="290">
        <v>26910</v>
      </c>
      <c r="H16" s="222"/>
    </row>
    <row r="17" spans="1:8" s="75" customFormat="1" ht="15">
      <c r="A17" s="280">
        <v>211300001</v>
      </c>
      <c r="B17" s="293" t="s">
        <v>620</v>
      </c>
      <c r="C17" s="290">
        <v>26456.35</v>
      </c>
      <c r="D17" s="290">
        <v>0</v>
      </c>
      <c r="E17" s="290">
        <v>0</v>
      </c>
      <c r="F17" s="290">
        <v>0</v>
      </c>
      <c r="G17" s="290">
        <v>26456.35</v>
      </c>
      <c r="H17" s="222"/>
    </row>
    <row r="18" spans="1:8" s="75" customFormat="1" ht="15">
      <c r="A18" s="280">
        <v>211300001</v>
      </c>
      <c r="B18" s="293" t="s">
        <v>521</v>
      </c>
      <c r="C18" s="290">
        <v>-88837.76</v>
      </c>
      <c r="D18" s="290">
        <v>0</v>
      </c>
      <c r="E18" s="290">
        <v>0</v>
      </c>
      <c r="F18" s="290">
        <v>0</v>
      </c>
      <c r="G18" s="290">
        <v>-88837.76</v>
      </c>
      <c r="H18" s="222"/>
    </row>
    <row r="19" spans="1:8" ht="15">
      <c r="A19" s="280">
        <v>211300001</v>
      </c>
      <c r="B19" s="293" t="s">
        <v>547</v>
      </c>
      <c r="C19" s="290">
        <v>-30623.54</v>
      </c>
      <c r="D19" s="290">
        <v>0</v>
      </c>
      <c r="E19" s="290">
        <v>0</v>
      </c>
      <c r="F19" s="290">
        <v>0</v>
      </c>
      <c r="G19" s="290">
        <v>-30623.54</v>
      </c>
      <c r="H19" s="150"/>
    </row>
    <row r="20" spans="1:8" ht="12.75">
      <c r="A20" s="180"/>
      <c r="B20" s="180" t="s">
        <v>247</v>
      </c>
      <c r="C20" s="182">
        <f>SUM(C15:C19)</f>
        <v>-189199.33</v>
      </c>
      <c r="D20" s="182">
        <f>SUM(D15:D19)</f>
        <v>-27000</v>
      </c>
      <c r="E20" s="182">
        <f>SUM(E15:E19)</f>
        <v>-57537.95</v>
      </c>
      <c r="F20" s="182">
        <f>SUM(F15:F19)</f>
        <v>0</v>
      </c>
      <c r="G20" s="182">
        <f>SUM(G15:G19)</f>
        <v>-104661.38</v>
      </c>
      <c r="H20" s="75"/>
    </row>
    <row r="21" spans="1:7" ht="12.75">
      <c r="A21" s="196"/>
      <c r="B21" s="196"/>
      <c r="C21" s="199"/>
      <c r="D21" s="199"/>
      <c r="E21" s="199"/>
      <c r="F21" s="199"/>
      <c r="G21" s="199"/>
    </row>
    <row r="22" spans="1:7" ht="12.75">
      <c r="A22" s="43" t="s">
        <v>487</v>
      </c>
      <c r="B22" s="44"/>
      <c r="C22" s="79" t="s">
        <v>73</v>
      </c>
      <c r="D22" s="191"/>
      <c r="E22" s="191"/>
      <c r="F22" s="191"/>
      <c r="G22" s="191"/>
    </row>
    <row r="23" spans="1:7" ht="12.75">
      <c r="A23" s="189"/>
      <c r="B23" s="189"/>
      <c r="C23" s="197"/>
      <c r="D23" s="197"/>
      <c r="E23" s="197"/>
      <c r="F23" s="197"/>
      <c r="G23" s="197"/>
    </row>
    <row r="24" spans="1:7" ht="12.75">
      <c r="A24" s="225">
        <v>211900001</v>
      </c>
      <c r="B24" s="267" t="s">
        <v>339</v>
      </c>
      <c r="C24" s="266">
        <v>-1897672.06</v>
      </c>
      <c r="D24" s="266">
        <v>-1991215.06</v>
      </c>
      <c r="E24" s="266">
        <v>-28812.5</v>
      </c>
      <c r="F24" s="266">
        <v>99606.5</v>
      </c>
      <c r="G24" s="266">
        <v>22749</v>
      </c>
    </row>
    <row r="25" spans="1:7" ht="12.75">
      <c r="A25" s="225">
        <v>211900001</v>
      </c>
      <c r="B25" s="267" t="s">
        <v>340</v>
      </c>
      <c r="C25" s="266">
        <v>-98.46</v>
      </c>
      <c r="D25" s="266">
        <v>-98.46</v>
      </c>
      <c r="E25" s="266">
        <v>0</v>
      </c>
      <c r="F25" s="266">
        <v>0</v>
      </c>
      <c r="G25" s="266">
        <v>0</v>
      </c>
    </row>
    <row r="26" spans="1:7" ht="12.75">
      <c r="A26" s="225">
        <v>211900001</v>
      </c>
      <c r="B26" s="267" t="s">
        <v>341</v>
      </c>
      <c r="C26" s="266">
        <v>-2819.21</v>
      </c>
      <c r="D26" s="266">
        <v>-2819.21</v>
      </c>
      <c r="E26" s="266">
        <v>0</v>
      </c>
      <c r="F26" s="266">
        <v>0</v>
      </c>
      <c r="G26" s="266">
        <v>0</v>
      </c>
    </row>
    <row r="27" spans="1:7" ht="12.75">
      <c r="A27" s="225">
        <v>211900001</v>
      </c>
      <c r="B27" s="267" t="s">
        <v>342</v>
      </c>
      <c r="C27" s="266">
        <v>-152</v>
      </c>
      <c r="D27" s="266">
        <v>-152</v>
      </c>
      <c r="E27" s="266">
        <v>0</v>
      </c>
      <c r="F27" s="266">
        <v>0</v>
      </c>
      <c r="G27" s="266">
        <v>0</v>
      </c>
    </row>
    <row r="28" spans="1:7" ht="12.75">
      <c r="A28" s="225">
        <v>211900001</v>
      </c>
      <c r="B28" s="267" t="s">
        <v>343</v>
      </c>
      <c r="C28" s="266">
        <v>-2022.1</v>
      </c>
      <c r="D28" s="266">
        <v>-2022.1</v>
      </c>
      <c r="E28" s="266">
        <v>0</v>
      </c>
      <c r="F28" s="266">
        <v>0</v>
      </c>
      <c r="G28" s="266">
        <v>0</v>
      </c>
    </row>
    <row r="29" spans="1:7" ht="12.75">
      <c r="A29" s="225">
        <v>211900001</v>
      </c>
      <c r="B29" s="267" t="s">
        <v>344</v>
      </c>
      <c r="C29" s="266">
        <v>-6487.3</v>
      </c>
      <c r="D29" s="266">
        <v>-6487.3</v>
      </c>
      <c r="E29" s="266">
        <v>0</v>
      </c>
      <c r="F29" s="266">
        <v>0</v>
      </c>
      <c r="G29" s="266">
        <v>0</v>
      </c>
    </row>
    <row r="30" spans="1:7" ht="12.75">
      <c r="A30" s="225">
        <v>211900001</v>
      </c>
      <c r="B30" s="267" t="s">
        <v>345</v>
      </c>
      <c r="C30" s="266">
        <v>-1746216.5</v>
      </c>
      <c r="D30" s="266">
        <v>-26265.5</v>
      </c>
      <c r="E30" s="266">
        <v>-22037.5</v>
      </c>
      <c r="F30" s="266">
        <v>-1713367</v>
      </c>
      <c r="G30" s="266">
        <v>15453.5</v>
      </c>
    </row>
    <row r="31" spans="1:7" ht="12.75">
      <c r="A31" s="225">
        <v>211900001</v>
      </c>
      <c r="B31" s="267" t="s">
        <v>346</v>
      </c>
      <c r="C31" s="266">
        <v>-1790796.37</v>
      </c>
      <c r="D31" s="266">
        <v>-202915.5</v>
      </c>
      <c r="E31" s="266">
        <v>-248493.5</v>
      </c>
      <c r="F31" s="266">
        <v>-1381986.37</v>
      </c>
      <c r="G31" s="266">
        <v>42599</v>
      </c>
    </row>
    <row r="32" spans="1:7" ht="12.75">
      <c r="A32" s="225">
        <v>211900001</v>
      </c>
      <c r="B32" s="267" t="s">
        <v>347</v>
      </c>
      <c r="C32" s="266">
        <v>-273.82</v>
      </c>
      <c r="D32" s="266">
        <v>-273.82</v>
      </c>
      <c r="E32" s="266">
        <v>0</v>
      </c>
      <c r="F32" s="266">
        <v>0</v>
      </c>
      <c r="G32" s="266">
        <v>0</v>
      </c>
    </row>
    <row r="33" spans="1:7" ht="12.75">
      <c r="A33" s="225">
        <v>211900001</v>
      </c>
      <c r="B33" s="267" t="s">
        <v>348</v>
      </c>
      <c r="C33" s="266">
        <v>-449.34</v>
      </c>
      <c r="D33" s="266">
        <v>-449.34</v>
      </c>
      <c r="E33" s="266">
        <v>0</v>
      </c>
      <c r="F33" s="266">
        <v>0</v>
      </c>
      <c r="G33" s="266">
        <v>0</v>
      </c>
    </row>
    <row r="34" spans="1:7" ht="12.75">
      <c r="A34" s="225">
        <v>211900001</v>
      </c>
      <c r="B34" s="267" t="s">
        <v>349</v>
      </c>
      <c r="C34" s="266">
        <v>-4500</v>
      </c>
      <c r="D34" s="266">
        <v>-4500</v>
      </c>
      <c r="E34" s="266">
        <v>0</v>
      </c>
      <c r="F34" s="266">
        <v>0</v>
      </c>
      <c r="G34" s="266">
        <v>0</v>
      </c>
    </row>
    <row r="35" spans="1:7" ht="12.75">
      <c r="A35" s="225">
        <v>211900001</v>
      </c>
      <c r="B35" s="267" t="s">
        <v>350</v>
      </c>
      <c r="C35" s="266">
        <v>-805.4</v>
      </c>
      <c r="D35" s="266">
        <v>-805.4</v>
      </c>
      <c r="E35" s="266">
        <v>0</v>
      </c>
      <c r="F35" s="266">
        <v>0</v>
      </c>
      <c r="G35" s="266">
        <v>0</v>
      </c>
    </row>
    <row r="36" spans="1:7" ht="12.75">
      <c r="A36" s="225">
        <v>211900001</v>
      </c>
      <c r="B36" s="267" t="s">
        <v>241</v>
      </c>
      <c r="C36" s="266">
        <v>-726.48</v>
      </c>
      <c r="D36" s="266">
        <v>-726.48</v>
      </c>
      <c r="E36" s="266">
        <v>0</v>
      </c>
      <c r="F36" s="266">
        <v>0</v>
      </c>
      <c r="G36" s="266">
        <v>0</v>
      </c>
    </row>
    <row r="37" spans="1:7" ht="12.75">
      <c r="A37" s="225">
        <v>211900001</v>
      </c>
      <c r="B37" s="267" t="s">
        <v>351</v>
      </c>
      <c r="C37" s="266">
        <v>-1389.59</v>
      </c>
      <c r="D37" s="266">
        <v>-1389.59</v>
      </c>
      <c r="E37" s="266">
        <v>0</v>
      </c>
      <c r="F37" s="266">
        <v>0</v>
      </c>
      <c r="G37" s="266">
        <v>0</v>
      </c>
    </row>
    <row r="38" spans="1:7" ht="12.75">
      <c r="A38" s="225">
        <v>211900001</v>
      </c>
      <c r="B38" s="267" t="s">
        <v>352</v>
      </c>
      <c r="C38" s="266">
        <v>-489.83</v>
      </c>
      <c r="D38" s="266">
        <v>-489.83</v>
      </c>
      <c r="E38" s="266">
        <v>0</v>
      </c>
      <c r="F38" s="266">
        <v>0</v>
      </c>
      <c r="G38" s="266">
        <v>0</v>
      </c>
    </row>
    <row r="39" spans="1:7" ht="12.75">
      <c r="A39" s="225">
        <v>211900001</v>
      </c>
      <c r="B39" s="267" t="s">
        <v>353</v>
      </c>
      <c r="C39" s="266">
        <v>-3346.24</v>
      </c>
      <c r="D39" s="266">
        <v>0</v>
      </c>
      <c r="E39" s="266">
        <v>0</v>
      </c>
      <c r="F39" s="266">
        <v>-6692.48</v>
      </c>
      <c r="G39" s="266">
        <v>3346.24</v>
      </c>
    </row>
    <row r="40" spans="1:7" ht="12.75">
      <c r="A40" s="225">
        <v>211900001</v>
      </c>
      <c r="B40" s="267" t="s">
        <v>220</v>
      </c>
      <c r="C40" s="266">
        <v>-579.28</v>
      </c>
      <c r="D40" s="266">
        <v>-579.28</v>
      </c>
      <c r="E40" s="266">
        <v>0</v>
      </c>
      <c r="F40" s="266">
        <v>0</v>
      </c>
      <c r="G40" s="266">
        <v>0</v>
      </c>
    </row>
    <row r="41" spans="1:7" ht="12.75">
      <c r="A41" s="225">
        <v>211900001</v>
      </c>
      <c r="B41" s="267" t="s">
        <v>354</v>
      </c>
      <c r="C41" s="266">
        <v>-710.64</v>
      </c>
      <c r="D41" s="266">
        <v>-710.64</v>
      </c>
      <c r="E41" s="266">
        <v>0</v>
      </c>
      <c r="F41" s="266">
        <v>0</v>
      </c>
      <c r="G41" s="266">
        <v>0</v>
      </c>
    </row>
    <row r="42" spans="1:7" ht="12.75">
      <c r="A42" s="225">
        <v>211900001</v>
      </c>
      <c r="B42" s="267" t="s">
        <v>283</v>
      </c>
      <c r="C42" s="266">
        <v>-11782.39</v>
      </c>
      <c r="D42" s="266">
        <v>0</v>
      </c>
      <c r="E42" s="266">
        <v>0</v>
      </c>
      <c r="F42" s="266">
        <v>0</v>
      </c>
      <c r="G42" s="266">
        <v>-11782.39</v>
      </c>
    </row>
    <row r="43" spans="1:7" ht="12.75">
      <c r="A43" s="225">
        <v>211900001</v>
      </c>
      <c r="B43" s="267" t="s">
        <v>361</v>
      </c>
      <c r="C43" s="266">
        <v>-329.7</v>
      </c>
      <c r="D43" s="266">
        <v>-329.7</v>
      </c>
      <c r="E43" s="266">
        <v>0</v>
      </c>
      <c r="F43" s="266">
        <v>0</v>
      </c>
      <c r="G43" s="266">
        <v>0</v>
      </c>
    </row>
    <row r="44" spans="1:7" ht="12.75">
      <c r="A44" s="225">
        <v>211900001</v>
      </c>
      <c r="B44" s="267" t="s">
        <v>362</v>
      </c>
      <c r="C44" s="266">
        <v>-1816.92</v>
      </c>
      <c r="D44" s="266">
        <v>-1816.92</v>
      </c>
      <c r="E44" s="266">
        <v>0</v>
      </c>
      <c r="F44" s="266">
        <v>0</v>
      </c>
      <c r="G44" s="266">
        <v>0</v>
      </c>
    </row>
    <row r="45" spans="1:7" ht="12.75">
      <c r="A45" s="225">
        <v>211900001</v>
      </c>
      <c r="B45" s="267" t="s">
        <v>363</v>
      </c>
      <c r="C45" s="266">
        <v>-692.4</v>
      </c>
      <c r="D45" s="266">
        <v>-1128.33</v>
      </c>
      <c r="E45" s="266">
        <v>0</v>
      </c>
      <c r="F45" s="266">
        <v>0</v>
      </c>
      <c r="G45" s="266">
        <v>435.93</v>
      </c>
    </row>
    <row r="46" spans="1:7" ht="12.75">
      <c r="A46" s="225">
        <v>211900001</v>
      </c>
      <c r="B46" s="267" t="s">
        <v>364</v>
      </c>
      <c r="C46" s="266">
        <v>-1383.96</v>
      </c>
      <c r="D46" s="266">
        <v>-1383.96</v>
      </c>
      <c r="E46" s="266">
        <v>0</v>
      </c>
      <c r="F46" s="266">
        <v>0</v>
      </c>
      <c r="G46" s="266">
        <v>0</v>
      </c>
    </row>
    <row r="47" spans="1:7" ht="12.75">
      <c r="A47" s="225">
        <v>211900001</v>
      </c>
      <c r="B47" s="267" t="s">
        <v>365</v>
      </c>
      <c r="C47" s="266">
        <v>-138.05</v>
      </c>
      <c r="D47" s="266">
        <v>-138.05</v>
      </c>
      <c r="E47" s="266">
        <v>0</v>
      </c>
      <c r="F47" s="266">
        <v>0</v>
      </c>
      <c r="G47" s="266">
        <v>0</v>
      </c>
    </row>
    <row r="48" spans="1:7" ht="12.75">
      <c r="A48" s="225">
        <v>211900001</v>
      </c>
      <c r="B48" s="267" t="s">
        <v>366</v>
      </c>
      <c r="C48" s="266">
        <v>-219.69</v>
      </c>
      <c r="D48" s="266">
        <v>-219.69</v>
      </c>
      <c r="E48" s="266">
        <v>0</v>
      </c>
      <c r="F48" s="266">
        <v>0</v>
      </c>
      <c r="G48" s="266">
        <v>0</v>
      </c>
    </row>
    <row r="49" spans="1:7" ht="12.75">
      <c r="A49" s="225">
        <v>211900001</v>
      </c>
      <c r="B49" s="267" t="s">
        <v>367</v>
      </c>
      <c r="C49" s="266">
        <v>-199.59</v>
      </c>
      <c r="D49" s="266">
        <v>-199.59</v>
      </c>
      <c r="E49" s="266">
        <v>0</v>
      </c>
      <c r="F49" s="266">
        <v>0</v>
      </c>
      <c r="G49" s="266">
        <v>0</v>
      </c>
    </row>
    <row r="50" spans="1:7" ht="12.75">
      <c r="A50" s="225">
        <v>211900001</v>
      </c>
      <c r="B50" s="267" t="s">
        <v>368</v>
      </c>
      <c r="C50" s="266">
        <v>-18750.19</v>
      </c>
      <c r="D50" s="266">
        <v>-18750.19</v>
      </c>
      <c r="E50" s="266">
        <v>0</v>
      </c>
      <c r="F50" s="266">
        <v>0</v>
      </c>
      <c r="G50" s="266">
        <v>0</v>
      </c>
    </row>
    <row r="51" spans="1:7" ht="12.75">
      <c r="A51" s="225">
        <v>211900001</v>
      </c>
      <c r="B51" s="267" t="s">
        <v>369</v>
      </c>
      <c r="C51" s="266">
        <v>-5220</v>
      </c>
      <c r="D51" s="266">
        <v>-5220</v>
      </c>
      <c r="E51" s="266">
        <v>0</v>
      </c>
      <c r="F51" s="266">
        <v>0</v>
      </c>
      <c r="G51" s="266">
        <v>0</v>
      </c>
    </row>
    <row r="52" spans="1:7" ht="12.75">
      <c r="A52" s="225">
        <v>211900001</v>
      </c>
      <c r="B52" s="267" t="s">
        <v>621</v>
      </c>
      <c r="C52" s="266">
        <v>69822.72</v>
      </c>
      <c r="D52" s="266">
        <v>0</v>
      </c>
      <c r="E52" s="266">
        <v>0</v>
      </c>
      <c r="F52" s="266">
        <v>0</v>
      </c>
      <c r="G52" s="266">
        <v>69822.72</v>
      </c>
    </row>
    <row r="53" spans="1:8" s="206" customFormat="1" ht="12.75">
      <c r="A53" s="218"/>
      <c r="B53" s="218" t="s">
        <v>370</v>
      </c>
      <c r="C53" s="219">
        <f>SUM(C24:C52)</f>
        <v>-5430244.790000002</v>
      </c>
      <c r="D53" s="219">
        <f>SUM(D24:D52)</f>
        <v>-2271085.939999999</v>
      </c>
      <c r="E53" s="219">
        <f>SUM(E24:E52)</f>
        <v>-299343.5</v>
      </c>
      <c r="F53" s="219">
        <f>SUM(F24:F52)</f>
        <v>-3002439.35</v>
      </c>
      <c r="G53" s="219">
        <f>SUM(G24:G52)</f>
        <v>142624</v>
      </c>
      <c r="H53" s="75"/>
    </row>
    <row r="54" spans="1:7" s="206" customFormat="1" ht="12.75">
      <c r="A54" s="207"/>
      <c r="B54" s="207"/>
      <c r="C54" s="191"/>
      <c r="D54" s="191"/>
      <c r="E54" s="191"/>
      <c r="F54" s="191"/>
      <c r="G54" s="191"/>
    </row>
    <row r="55" spans="1:7" ht="12.75">
      <c r="A55" s="43" t="s">
        <v>488</v>
      </c>
      <c r="B55" s="44"/>
      <c r="C55" s="79" t="s">
        <v>73</v>
      </c>
      <c r="D55" s="191"/>
      <c r="E55" s="191"/>
      <c r="F55" s="191"/>
      <c r="G55" s="191"/>
    </row>
    <row r="56" spans="1:7" ht="12.75">
      <c r="A56" s="189"/>
      <c r="B56" s="189"/>
      <c r="C56" s="197"/>
      <c r="D56" s="197"/>
      <c r="E56" s="197"/>
      <c r="F56" s="197"/>
      <c r="G56" s="197"/>
    </row>
    <row r="57" spans="1:7" ht="12.75">
      <c r="A57" s="225">
        <v>211700002</v>
      </c>
      <c r="B57" s="240" t="s">
        <v>441</v>
      </c>
      <c r="C57" s="266">
        <v>-128740.36</v>
      </c>
      <c r="D57" s="241">
        <v>0</v>
      </c>
      <c r="E57" s="241">
        <v>0</v>
      </c>
      <c r="F57" s="241">
        <v>0</v>
      </c>
      <c r="G57" s="241">
        <v>0</v>
      </c>
    </row>
    <row r="58" spans="1:7" ht="12.75">
      <c r="A58" s="225">
        <v>211700003</v>
      </c>
      <c r="B58" s="240" t="s">
        <v>442</v>
      </c>
      <c r="C58" s="266">
        <v>-116886.03</v>
      </c>
      <c r="D58" s="241">
        <v>0</v>
      </c>
      <c r="E58" s="241">
        <v>0</v>
      </c>
      <c r="F58" s="241">
        <v>0</v>
      </c>
      <c r="G58" s="241">
        <v>0</v>
      </c>
    </row>
    <row r="59" spans="1:7" ht="12.75">
      <c r="A59" s="225">
        <v>211700004</v>
      </c>
      <c r="B59" s="240" t="s">
        <v>443</v>
      </c>
      <c r="C59" s="266">
        <v>-99511.54</v>
      </c>
      <c r="D59" s="241">
        <v>0</v>
      </c>
      <c r="E59" s="241">
        <v>0</v>
      </c>
      <c r="F59" s="241">
        <v>0</v>
      </c>
      <c r="G59" s="241">
        <v>0</v>
      </c>
    </row>
    <row r="60" spans="1:7" ht="12.75">
      <c r="A60" s="225">
        <v>211700005</v>
      </c>
      <c r="B60" s="240" t="s">
        <v>444</v>
      </c>
      <c r="C60" s="266">
        <v>-7156.48</v>
      </c>
      <c r="D60" s="241">
        <v>0</v>
      </c>
      <c r="E60" s="241">
        <v>0</v>
      </c>
      <c r="F60" s="241">
        <v>0</v>
      </c>
      <c r="G60" s="241">
        <v>0</v>
      </c>
    </row>
    <row r="61" spans="1:7" ht="12.75">
      <c r="A61" s="225">
        <v>211700006</v>
      </c>
      <c r="B61" s="240" t="s">
        <v>445</v>
      </c>
      <c r="C61" s="266">
        <v>-112094.37</v>
      </c>
      <c r="D61" s="241">
        <v>0</v>
      </c>
      <c r="E61" s="241">
        <v>0</v>
      </c>
      <c r="F61" s="241">
        <v>0</v>
      </c>
      <c r="G61" s="241">
        <v>0</v>
      </c>
    </row>
    <row r="62" spans="1:7" ht="12.75">
      <c r="A62" s="225">
        <v>211700007</v>
      </c>
      <c r="B62" s="240" t="s">
        <v>446</v>
      </c>
      <c r="C62" s="266">
        <v>-340.97</v>
      </c>
      <c r="D62" s="241">
        <v>0</v>
      </c>
      <c r="E62" s="241">
        <v>0</v>
      </c>
      <c r="F62" s="241">
        <v>0</v>
      </c>
      <c r="G62" s="241">
        <v>0</v>
      </c>
    </row>
    <row r="63" spans="1:7" ht="12.75">
      <c r="A63" s="225">
        <v>211700008</v>
      </c>
      <c r="B63" s="240" t="s">
        <v>447</v>
      </c>
      <c r="C63" s="266">
        <v>-3094.41</v>
      </c>
      <c r="D63" s="241">
        <v>0</v>
      </c>
      <c r="E63" s="241">
        <v>0</v>
      </c>
      <c r="F63" s="241">
        <v>0</v>
      </c>
      <c r="G63" s="241">
        <v>0</v>
      </c>
    </row>
    <row r="64" spans="1:7" ht="12.75">
      <c r="A64" s="225">
        <v>211700009</v>
      </c>
      <c r="B64" s="240" t="s">
        <v>448</v>
      </c>
      <c r="C64" s="266">
        <v>-886.18</v>
      </c>
      <c r="D64" s="241">
        <v>0</v>
      </c>
      <c r="E64" s="241">
        <v>0</v>
      </c>
      <c r="F64" s="241">
        <v>0</v>
      </c>
      <c r="G64" s="241">
        <v>0</v>
      </c>
    </row>
    <row r="65" spans="1:7" ht="12.75">
      <c r="A65" s="225">
        <v>211700011</v>
      </c>
      <c r="B65" s="240" t="s">
        <v>449</v>
      </c>
      <c r="C65" s="266">
        <v>-63204.88</v>
      </c>
      <c r="D65" s="241">
        <v>0</v>
      </c>
      <c r="E65" s="241">
        <v>0</v>
      </c>
      <c r="F65" s="241">
        <v>0</v>
      </c>
      <c r="G65" s="241">
        <v>0</v>
      </c>
    </row>
    <row r="66" spans="1:7" ht="12.75">
      <c r="A66" s="225">
        <v>211700012</v>
      </c>
      <c r="B66" s="240" t="s">
        <v>450</v>
      </c>
      <c r="C66" s="266">
        <v>9827.79</v>
      </c>
      <c r="D66" s="241">
        <v>0</v>
      </c>
      <c r="E66" s="241">
        <v>0</v>
      </c>
      <c r="F66" s="241">
        <v>0</v>
      </c>
      <c r="G66" s="241">
        <v>0</v>
      </c>
    </row>
    <row r="67" spans="1:7" ht="12.75">
      <c r="A67" s="225">
        <v>211700013</v>
      </c>
      <c r="B67" s="240" t="s">
        <v>451</v>
      </c>
      <c r="C67" s="266">
        <v>-5066.57</v>
      </c>
      <c r="D67" s="241">
        <v>0</v>
      </c>
      <c r="E67" s="241">
        <v>0</v>
      </c>
      <c r="F67" s="241">
        <v>0</v>
      </c>
      <c r="G67" s="241">
        <v>0</v>
      </c>
    </row>
    <row r="68" spans="1:7" ht="12.75">
      <c r="A68" s="225">
        <v>211700015</v>
      </c>
      <c r="B68" s="240" t="s">
        <v>452</v>
      </c>
      <c r="C68" s="266">
        <v>-841.12</v>
      </c>
      <c r="D68" s="241">
        <v>0</v>
      </c>
      <c r="E68" s="241">
        <v>0</v>
      </c>
      <c r="F68" s="241">
        <v>0</v>
      </c>
      <c r="G68" s="241">
        <v>0</v>
      </c>
    </row>
    <row r="69" spans="1:7" ht="12.75">
      <c r="A69" s="225">
        <v>211700016</v>
      </c>
      <c r="B69" s="240" t="s">
        <v>453</v>
      </c>
      <c r="C69" s="266">
        <v>110.3</v>
      </c>
      <c r="D69" s="241">
        <v>0</v>
      </c>
      <c r="E69" s="241">
        <v>0</v>
      </c>
      <c r="F69" s="241">
        <v>0</v>
      </c>
      <c r="G69" s="241">
        <v>0</v>
      </c>
    </row>
    <row r="70" spans="1:7" ht="12.75">
      <c r="A70" s="225">
        <v>211700017</v>
      </c>
      <c r="B70" s="240" t="s">
        <v>454</v>
      </c>
      <c r="C70" s="266">
        <v>-4418.22</v>
      </c>
      <c r="D70" s="241">
        <v>0</v>
      </c>
      <c r="E70" s="241">
        <v>0</v>
      </c>
      <c r="F70" s="241">
        <v>0</v>
      </c>
      <c r="G70" s="241">
        <v>0</v>
      </c>
    </row>
    <row r="71" spans="1:7" ht="12.75">
      <c r="A71" s="225">
        <v>211700018</v>
      </c>
      <c r="B71" s="240" t="s">
        <v>455</v>
      </c>
      <c r="C71" s="266">
        <v>1037.7</v>
      </c>
      <c r="D71" s="241">
        <v>0</v>
      </c>
      <c r="E71" s="241">
        <v>0</v>
      </c>
      <c r="F71" s="241">
        <v>0</v>
      </c>
      <c r="G71" s="241">
        <v>0</v>
      </c>
    </row>
    <row r="72" spans="1:7" ht="12.75">
      <c r="A72" s="225">
        <v>211700019</v>
      </c>
      <c r="B72" s="240" t="s">
        <v>456</v>
      </c>
      <c r="C72" s="266">
        <v>-15590</v>
      </c>
      <c r="D72" s="241">
        <v>0</v>
      </c>
      <c r="E72" s="241">
        <v>0</v>
      </c>
      <c r="F72" s="241">
        <v>0</v>
      </c>
      <c r="G72" s="241">
        <v>0</v>
      </c>
    </row>
    <row r="73" spans="1:7" ht="12.75">
      <c r="A73" s="225">
        <v>211700020</v>
      </c>
      <c r="B73" s="240" t="s">
        <v>457</v>
      </c>
      <c r="C73" s="266">
        <v>-83399.68</v>
      </c>
      <c r="D73" s="241">
        <v>0</v>
      </c>
      <c r="E73" s="241">
        <v>0</v>
      </c>
      <c r="F73" s="241">
        <v>0</v>
      </c>
      <c r="G73" s="241">
        <v>0</v>
      </c>
    </row>
    <row r="74" spans="1:7" s="209" customFormat="1" ht="12.75">
      <c r="A74" s="225">
        <v>211700022</v>
      </c>
      <c r="B74" s="240" t="s">
        <v>540</v>
      </c>
      <c r="C74" s="266">
        <v>-94035.58</v>
      </c>
      <c r="D74" s="241">
        <v>0</v>
      </c>
      <c r="E74" s="241">
        <v>0</v>
      </c>
      <c r="F74" s="241">
        <v>0</v>
      </c>
      <c r="G74" s="241">
        <v>0</v>
      </c>
    </row>
    <row r="75" spans="1:7" ht="12.75">
      <c r="A75" s="225">
        <v>211700023</v>
      </c>
      <c r="B75" s="240" t="s">
        <v>458</v>
      </c>
      <c r="C75" s="266">
        <v>-28698.02</v>
      </c>
      <c r="D75" s="241">
        <v>0</v>
      </c>
      <c r="E75" s="241">
        <v>0</v>
      </c>
      <c r="F75" s="241">
        <v>0</v>
      </c>
      <c r="G75" s="241">
        <v>0</v>
      </c>
    </row>
    <row r="76" spans="1:7" ht="12.75">
      <c r="A76" s="225">
        <v>211700024</v>
      </c>
      <c r="B76" s="240" t="s">
        <v>459</v>
      </c>
      <c r="C76" s="266">
        <v>-39917.92</v>
      </c>
      <c r="D76" s="241">
        <v>0</v>
      </c>
      <c r="E76" s="241">
        <v>0</v>
      </c>
      <c r="F76" s="241">
        <v>0</v>
      </c>
      <c r="G76" s="241">
        <v>0</v>
      </c>
    </row>
    <row r="77" spans="1:7" ht="12.75">
      <c r="A77" s="225">
        <v>211700025</v>
      </c>
      <c r="B77" s="240" t="s">
        <v>460</v>
      </c>
      <c r="C77" s="266">
        <v>6877.79</v>
      </c>
      <c r="D77" s="241">
        <v>0</v>
      </c>
      <c r="E77" s="241">
        <v>0</v>
      </c>
      <c r="F77" s="241">
        <v>0</v>
      </c>
      <c r="G77" s="241">
        <v>0</v>
      </c>
    </row>
    <row r="78" spans="1:7" ht="12.75">
      <c r="A78" s="225">
        <v>211700026</v>
      </c>
      <c r="B78" s="240" t="s">
        <v>461</v>
      </c>
      <c r="C78" s="266">
        <v>-10121</v>
      </c>
      <c r="D78" s="241">
        <v>0</v>
      </c>
      <c r="E78" s="241">
        <v>0</v>
      </c>
      <c r="F78" s="241">
        <v>0</v>
      </c>
      <c r="G78" s="241">
        <v>0</v>
      </c>
    </row>
    <row r="79" spans="1:7" ht="12.75">
      <c r="A79" s="225">
        <v>211700027</v>
      </c>
      <c r="B79" s="240" t="s">
        <v>462</v>
      </c>
      <c r="C79" s="266">
        <v>372.6</v>
      </c>
      <c r="D79" s="241">
        <v>0</v>
      </c>
      <c r="E79" s="241">
        <v>0</v>
      </c>
      <c r="F79" s="241">
        <v>0</v>
      </c>
      <c r="G79" s="241">
        <v>0</v>
      </c>
    </row>
    <row r="80" spans="1:7" ht="12.75">
      <c r="A80" s="225">
        <v>211700028</v>
      </c>
      <c r="B80" s="240" t="s">
        <v>463</v>
      </c>
      <c r="C80" s="266">
        <v>34784.85</v>
      </c>
      <c r="D80" s="241">
        <v>0</v>
      </c>
      <c r="E80" s="241">
        <v>0</v>
      </c>
      <c r="F80" s="241">
        <v>0</v>
      </c>
      <c r="G80" s="241">
        <v>0</v>
      </c>
    </row>
    <row r="81" spans="1:7" ht="12.75">
      <c r="A81" s="225">
        <v>211700101</v>
      </c>
      <c r="B81" s="240" t="s">
        <v>464</v>
      </c>
      <c r="C81" s="266">
        <v>80831.25</v>
      </c>
      <c r="D81" s="241">
        <v>0</v>
      </c>
      <c r="E81" s="241">
        <v>0</v>
      </c>
      <c r="F81" s="241">
        <v>0</v>
      </c>
      <c r="G81" s="241">
        <v>0</v>
      </c>
    </row>
    <row r="82" spans="1:7" s="236" customFormat="1" ht="12.75">
      <c r="A82" s="225">
        <v>211700102</v>
      </c>
      <c r="B82" s="240" t="s">
        <v>442</v>
      </c>
      <c r="C82" s="266">
        <v>116886.03</v>
      </c>
      <c r="D82" s="241">
        <v>0</v>
      </c>
      <c r="E82" s="241">
        <v>0</v>
      </c>
      <c r="F82" s="241">
        <v>0</v>
      </c>
      <c r="G82" s="241">
        <v>0</v>
      </c>
    </row>
    <row r="83" spans="1:7" s="236" customFormat="1" ht="12.75">
      <c r="A83" s="225">
        <v>211700103</v>
      </c>
      <c r="B83" s="240" t="s">
        <v>443</v>
      </c>
      <c r="C83" s="266">
        <v>99511.54</v>
      </c>
      <c r="D83" s="241">
        <v>0</v>
      </c>
      <c r="E83" s="241">
        <v>0</v>
      </c>
      <c r="F83" s="241">
        <v>0</v>
      </c>
      <c r="G83" s="241">
        <v>0</v>
      </c>
    </row>
    <row r="84" spans="1:7" ht="12.75">
      <c r="A84" s="225">
        <v>211700201</v>
      </c>
      <c r="B84" s="240" t="s">
        <v>440</v>
      </c>
      <c r="C84" s="266">
        <v>-0.77</v>
      </c>
      <c r="D84" s="241">
        <v>0</v>
      </c>
      <c r="E84" s="241">
        <v>0</v>
      </c>
      <c r="F84" s="241">
        <v>0</v>
      </c>
      <c r="G84" s="241">
        <v>0</v>
      </c>
    </row>
    <row r="85" spans="1:7" ht="12.75">
      <c r="A85" s="225">
        <v>211700399</v>
      </c>
      <c r="B85" s="240" t="s">
        <v>465</v>
      </c>
      <c r="C85" s="266">
        <v>-962436.53</v>
      </c>
      <c r="D85" s="241">
        <v>0</v>
      </c>
      <c r="E85" s="241">
        <v>0</v>
      </c>
      <c r="F85" s="241">
        <v>0</v>
      </c>
      <c r="G85" s="241">
        <v>0</v>
      </c>
    </row>
    <row r="86" spans="1:7" ht="12.75">
      <c r="A86" s="225">
        <v>211700400</v>
      </c>
      <c r="B86" s="240" t="s">
        <v>466</v>
      </c>
      <c r="C86" s="266">
        <v>-395817.51</v>
      </c>
      <c r="D86" s="241">
        <v>0</v>
      </c>
      <c r="E86" s="241">
        <v>0</v>
      </c>
      <c r="F86" s="241">
        <v>0</v>
      </c>
      <c r="G86" s="241">
        <v>0</v>
      </c>
    </row>
    <row r="87" spans="1:7" ht="12.75">
      <c r="A87" s="225">
        <v>211700401</v>
      </c>
      <c r="B87" s="240" t="s">
        <v>467</v>
      </c>
      <c r="C87" s="266">
        <v>-33717.56</v>
      </c>
      <c r="D87" s="241">
        <v>0</v>
      </c>
      <c r="E87" s="241">
        <v>0</v>
      </c>
      <c r="F87" s="241">
        <v>0</v>
      </c>
      <c r="G87" s="241">
        <v>0</v>
      </c>
    </row>
    <row r="88" spans="1:7" s="224" customFormat="1" ht="12.75">
      <c r="A88" s="225">
        <v>211700402</v>
      </c>
      <c r="B88" s="240" t="s">
        <v>553</v>
      </c>
      <c r="C88" s="266">
        <v>1</v>
      </c>
      <c r="D88" s="241">
        <v>0</v>
      </c>
      <c r="E88" s="241">
        <v>0</v>
      </c>
      <c r="F88" s="241">
        <v>0</v>
      </c>
      <c r="G88" s="241">
        <v>0</v>
      </c>
    </row>
    <row r="89" spans="1:7" ht="12.75">
      <c r="A89" s="225">
        <v>211700403</v>
      </c>
      <c r="B89" s="240" t="s">
        <v>468</v>
      </c>
      <c r="C89" s="266">
        <v>-12158.19</v>
      </c>
      <c r="D89" s="241">
        <v>0</v>
      </c>
      <c r="E89" s="241">
        <v>0</v>
      </c>
      <c r="F89" s="241">
        <v>0</v>
      </c>
      <c r="G89" s="241">
        <v>0</v>
      </c>
    </row>
    <row r="90" spans="1:7" ht="12.75">
      <c r="A90" s="225">
        <v>211700404</v>
      </c>
      <c r="B90" s="240" t="s">
        <v>469</v>
      </c>
      <c r="C90" s="266">
        <v>-53394.28</v>
      </c>
      <c r="D90" s="241">
        <v>0</v>
      </c>
      <c r="E90" s="241">
        <v>0</v>
      </c>
      <c r="F90" s="241">
        <v>0</v>
      </c>
      <c r="G90" s="241">
        <v>0</v>
      </c>
    </row>
    <row r="91" spans="1:7" ht="12.75">
      <c r="A91" s="225">
        <v>211700405</v>
      </c>
      <c r="B91" s="240" t="s">
        <v>470</v>
      </c>
      <c r="C91" s="266">
        <v>-7315.91</v>
      </c>
      <c r="D91" s="241">
        <v>0</v>
      </c>
      <c r="E91" s="241">
        <v>0</v>
      </c>
      <c r="F91" s="241">
        <v>0</v>
      </c>
      <c r="G91" s="241">
        <v>0</v>
      </c>
    </row>
    <row r="92" spans="1:7" ht="12.75">
      <c r="A92" s="225">
        <v>211700407</v>
      </c>
      <c r="B92" s="240" t="s">
        <v>471</v>
      </c>
      <c r="C92" s="266">
        <v>-6609.37</v>
      </c>
      <c r="D92" s="241">
        <v>0</v>
      </c>
      <c r="E92" s="241">
        <v>0</v>
      </c>
      <c r="F92" s="241">
        <v>0</v>
      </c>
      <c r="G92" s="241">
        <v>0</v>
      </c>
    </row>
    <row r="93" spans="1:7" ht="12.75">
      <c r="A93" s="225">
        <v>211700412</v>
      </c>
      <c r="B93" s="240" t="s">
        <v>472</v>
      </c>
      <c r="C93" s="266">
        <v>42728.68</v>
      </c>
      <c r="D93" s="241">
        <v>0</v>
      </c>
      <c r="E93" s="241">
        <v>0</v>
      </c>
      <c r="F93" s="241">
        <v>0</v>
      </c>
      <c r="G93" s="241">
        <v>0</v>
      </c>
    </row>
    <row r="94" spans="1:7" ht="12.75">
      <c r="A94" s="225">
        <v>211700415</v>
      </c>
      <c r="B94" s="240" t="s">
        <v>473</v>
      </c>
      <c r="C94" s="266">
        <v>-13593.46</v>
      </c>
      <c r="D94" s="241">
        <v>0</v>
      </c>
      <c r="E94" s="241">
        <v>0</v>
      </c>
      <c r="F94" s="241">
        <v>0</v>
      </c>
      <c r="G94" s="241">
        <v>0</v>
      </c>
    </row>
    <row r="95" spans="1:7" ht="12.75">
      <c r="A95" s="225">
        <v>211700417</v>
      </c>
      <c r="B95" s="240" t="s">
        <v>474</v>
      </c>
      <c r="C95" s="266">
        <v>-14861.03</v>
      </c>
      <c r="D95" s="241">
        <v>0</v>
      </c>
      <c r="E95" s="241">
        <v>0</v>
      </c>
      <c r="F95" s="241">
        <v>0</v>
      </c>
      <c r="G95" s="241">
        <v>0</v>
      </c>
    </row>
    <row r="96" spans="1:7" ht="12.75">
      <c r="A96" s="225">
        <v>211700600</v>
      </c>
      <c r="B96" s="240" t="s">
        <v>475</v>
      </c>
      <c r="C96" s="266">
        <v>-5782.76</v>
      </c>
      <c r="D96" s="241">
        <v>0</v>
      </c>
      <c r="E96" s="241">
        <v>0</v>
      </c>
      <c r="F96" s="241">
        <v>0</v>
      </c>
      <c r="G96" s="241">
        <v>0</v>
      </c>
    </row>
    <row r="97" spans="1:7" ht="12.75">
      <c r="A97" s="225">
        <v>211700603</v>
      </c>
      <c r="B97" s="240" t="s">
        <v>476</v>
      </c>
      <c r="C97" s="266">
        <v>-150</v>
      </c>
      <c r="D97" s="241">
        <v>0</v>
      </c>
      <c r="E97" s="241">
        <v>0</v>
      </c>
      <c r="F97" s="241">
        <v>0</v>
      </c>
      <c r="G97" s="241">
        <v>0</v>
      </c>
    </row>
    <row r="98" spans="1:7" ht="12.75">
      <c r="A98" s="225">
        <v>211700608</v>
      </c>
      <c r="B98" s="240" t="s">
        <v>477</v>
      </c>
      <c r="C98" s="266">
        <v>-2482.42</v>
      </c>
      <c r="D98" s="241">
        <v>0</v>
      </c>
      <c r="E98" s="241">
        <v>0</v>
      </c>
      <c r="F98" s="241">
        <v>0</v>
      </c>
      <c r="G98" s="241">
        <v>0</v>
      </c>
    </row>
    <row r="99" spans="1:7" ht="12.75">
      <c r="A99" s="225">
        <v>211700611</v>
      </c>
      <c r="B99" s="240" t="s">
        <v>478</v>
      </c>
      <c r="C99" s="266">
        <v>-57</v>
      </c>
      <c r="D99" s="241">
        <v>0</v>
      </c>
      <c r="E99" s="241">
        <v>0</v>
      </c>
      <c r="F99" s="241">
        <v>0</v>
      </c>
      <c r="G99" s="241">
        <v>0</v>
      </c>
    </row>
    <row r="100" spans="1:7" s="236" customFormat="1" ht="12.75">
      <c r="A100" s="225">
        <v>211700612</v>
      </c>
      <c r="B100" s="240" t="s">
        <v>561</v>
      </c>
      <c r="C100" s="266">
        <v>1937</v>
      </c>
      <c r="D100" s="241">
        <v>0</v>
      </c>
      <c r="E100" s="241">
        <v>0</v>
      </c>
      <c r="F100" s="241">
        <v>0</v>
      </c>
      <c r="G100" s="241">
        <v>0</v>
      </c>
    </row>
    <row r="101" spans="1:7" s="236" customFormat="1" ht="12.75">
      <c r="A101" s="225">
        <v>211700616</v>
      </c>
      <c r="B101" s="240" t="s">
        <v>562</v>
      </c>
      <c r="C101" s="266">
        <v>74278.48</v>
      </c>
      <c r="D101" s="241">
        <v>0</v>
      </c>
      <c r="E101" s="241">
        <v>0</v>
      </c>
      <c r="F101" s="241">
        <v>0</v>
      </c>
      <c r="G101" s="241">
        <v>0</v>
      </c>
    </row>
    <row r="102" spans="1:8" ht="12.75">
      <c r="A102" s="218"/>
      <c r="B102" s="218" t="s">
        <v>490</v>
      </c>
      <c r="C102" s="219">
        <f>SUM(C57:C101)</f>
        <v>-1853195.1099999999</v>
      </c>
      <c r="D102" s="219">
        <f>SUM(D57:D99)</f>
        <v>0</v>
      </c>
      <c r="E102" s="219">
        <f>SUM(E57:E99)</f>
        <v>0</v>
      </c>
      <c r="F102" s="219">
        <f>SUM(F57:F99)</f>
        <v>0</v>
      </c>
      <c r="G102" s="219">
        <f>SUM(G57:G99)</f>
        <v>0</v>
      </c>
      <c r="H102" s="75"/>
    </row>
  </sheetData>
  <sheetProtection/>
  <mergeCells count="1"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"/>
  <sheetViews>
    <sheetView zoomScalePageLayoutView="0" workbookViewId="0" topLeftCell="A1">
      <selection activeCell="F20" sqref="F20"/>
    </sheetView>
  </sheetViews>
  <sheetFormatPr defaultColWidth="13.7109375" defaultRowHeight="15"/>
  <cols>
    <col min="1" max="1" width="22.57421875" style="163" customWidth="1"/>
    <col min="2" max="2" width="39.140625" style="163" customWidth="1"/>
    <col min="3" max="3" width="24.8515625" style="163" customWidth="1"/>
    <col min="4" max="4" width="6.7109375" style="163" customWidth="1"/>
    <col min="5" max="16384" width="13.7109375" style="163" customWidth="1"/>
  </cols>
  <sheetData>
    <row r="1" spans="1:3" ht="19.5" customHeight="1">
      <c r="A1" s="162" t="s">
        <v>53</v>
      </c>
      <c r="B1" s="162"/>
      <c r="C1" s="78"/>
    </row>
    <row r="2" spans="1:3" ht="12.75">
      <c r="A2" s="162" t="s">
        <v>56</v>
      </c>
      <c r="B2" s="162"/>
      <c r="C2" s="78"/>
    </row>
    <row r="3" ht="12.75">
      <c r="C3" s="78"/>
    </row>
    <row r="4" spans="1:3" ht="12.75">
      <c r="A4" s="43" t="s">
        <v>157</v>
      </c>
      <c r="B4" s="44"/>
      <c r="C4" s="79" t="s">
        <v>156</v>
      </c>
    </row>
    <row r="5" spans="1:2" ht="12.75">
      <c r="A5" s="342"/>
      <c r="B5" s="343"/>
    </row>
    <row r="6" spans="1:3" ht="12.75">
      <c r="A6" s="45" t="s">
        <v>131</v>
      </c>
      <c r="B6" s="46" t="s">
        <v>128</v>
      </c>
      <c r="C6" s="80" t="s">
        <v>1</v>
      </c>
    </row>
    <row r="7" spans="1:3" ht="12.75">
      <c r="A7" s="51"/>
      <c r="B7" s="81"/>
      <c r="C7" s="76"/>
    </row>
    <row r="8" spans="1:3" ht="12.75">
      <c r="A8" s="82"/>
      <c r="B8" s="82" t="s">
        <v>124</v>
      </c>
      <c r="C8" s="77">
        <f>SUM(C7:C7)</f>
        <v>0</v>
      </c>
    </row>
    <row r="10" spans="1:3" ht="12.75">
      <c r="A10" s="346" t="s">
        <v>158</v>
      </c>
      <c r="B10" s="347"/>
      <c r="C10" s="348"/>
    </row>
    <row r="11" ht="12.75">
      <c r="C11" s="79" t="s">
        <v>156</v>
      </c>
    </row>
    <row r="12" spans="1:3" ht="12.75">
      <c r="A12" s="45" t="s">
        <v>131</v>
      </c>
      <c r="B12" s="46" t="s">
        <v>128</v>
      </c>
      <c r="C12" s="80" t="s">
        <v>1</v>
      </c>
    </row>
    <row r="13" spans="1:3" ht="12.75">
      <c r="A13" s="51"/>
      <c r="B13" s="81"/>
      <c r="C13" s="76"/>
    </row>
    <row r="14" spans="1:3" ht="12.75">
      <c r="A14" s="82"/>
      <c r="B14" s="82" t="s">
        <v>124</v>
      </c>
      <c r="C14" s="77">
        <f>SUM(C13:C13)</f>
        <v>0</v>
      </c>
    </row>
  </sheetData>
  <sheetProtection/>
  <mergeCells count="2">
    <mergeCell ref="A5:B5"/>
    <mergeCell ref="A10:C1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A10" sqref="A10"/>
    </sheetView>
  </sheetViews>
  <sheetFormatPr defaultColWidth="27.140625" defaultRowHeight="15"/>
  <cols>
    <col min="1" max="1" width="22.28125" style="163" customWidth="1"/>
    <col min="2" max="2" width="36.00390625" style="163" customWidth="1"/>
    <col min="3" max="3" width="19.28125" style="163" customWidth="1"/>
    <col min="4" max="4" width="6.7109375" style="163" customWidth="1"/>
    <col min="5" max="16384" width="27.140625" style="163" customWidth="1"/>
  </cols>
  <sheetData>
    <row r="1" spans="1:2" s="4" customFormat="1" ht="22.5" customHeight="1">
      <c r="A1" s="2" t="s">
        <v>53</v>
      </c>
      <c r="B1" s="2"/>
    </row>
    <row r="2" spans="1:2" s="4" customFormat="1" ht="19.5" customHeight="1">
      <c r="A2" s="2" t="s">
        <v>56</v>
      </c>
      <c r="B2" s="2"/>
    </row>
    <row r="3" s="4" customFormat="1" ht="12.75"/>
    <row r="4" spans="1:3" s="4" customFormat="1" ht="12.75">
      <c r="A4" s="43" t="s">
        <v>159</v>
      </c>
      <c r="B4" s="43"/>
      <c r="C4" s="44" t="s">
        <v>74</v>
      </c>
    </row>
    <row r="5" spans="1:3" s="15" customFormat="1" ht="12.75">
      <c r="A5" s="13"/>
      <c r="B5" s="13"/>
      <c r="C5" s="14"/>
    </row>
    <row r="6" spans="1:4" ht="12.75">
      <c r="A6" s="45" t="s">
        <v>131</v>
      </c>
      <c r="B6" s="46" t="s">
        <v>128</v>
      </c>
      <c r="C6" s="89" t="s">
        <v>1</v>
      </c>
      <c r="D6" s="88"/>
    </row>
    <row r="7" spans="1:3" ht="12.75">
      <c r="A7" s="83"/>
      <c r="B7" s="90"/>
      <c r="C7" s="84"/>
    </row>
    <row r="8" spans="1:3" ht="12.75">
      <c r="A8" s="85"/>
      <c r="B8" s="85"/>
      <c r="C8" s="86"/>
    </row>
    <row r="9" spans="1:3" ht="12.75">
      <c r="A9" s="52"/>
      <c r="B9" s="52" t="s">
        <v>124</v>
      </c>
      <c r="C9" s="87">
        <f>+C8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1" max="1" width="7.00390625" style="183" customWidth="1"/>
    <col min="2" max="2" width="13.57421875" style="183" customWidth="1"/>
    <col min="3" max="3" width="11.421875" style="183" customWidth="1"/>
    <col min="4" max="4" width="9.7109375" style="183" customWidth="1"/>
    <col min="5" max="5" width="10.8515625" style="183" bestFit="1" customWidth="1"/>
    <col min="6" max="6" width="7.8515625" style="183" customWidth="1"/>
    <col min="7" max="8" width="13.8515625" style="183" bestFit="1" customWidth="1"/>
    <col min="9" max="9" width="11.140625" style="183" customWidth="1"/>
    <col min="10" max="10" width="7.7109375" style="183" customWidth="1"/>
    <col min="11" max="11" width="14.00390625" style="183" customWidth="1"/>
    <col min="12" max="12" width="12.57421875" style="183" customWidth="1"/>
    <col min="13" max="13" width="15.28125" style="183" customWidth="1"/>
    <col min="14" max="14" width="16.28125" style="183" customWidth="1"/>
    <col min="15" max="15" width="13.00390625" style="183" customWidth="1"/>
    <col min="16" max="16" width="12.28125" style="183" customWidth="1"/>
    <col min="17" max="17" width="8.8515625" style="183" customWidth="1"/>
    <col min="18" max="18" width="8.8515625" style="183" bestFit="1" customWidth="1"/>
    <col min="19" max="19" width="9.7109375" style="183" bestFit="1" customWidth="1"/>
    <col min="20" max="20" width="11.421875" style="183" bestFit="1" customWidth="1"/>
    <col min="21" max="21" width="12.421875" style="183" customWidth="1"/>
    <col min="22" max="22" width="10.00390625" style="183" customWidth="1"/>
    <col min="23" max="23" width="14.00390625" style="183" customWidth="1"/>
    <col min="24" max="16384" width="11.421875" style="183" customWidth="1"/>
  </cols>
  <sheetData>
    <row r="1" spans="1:23" ht="18" customHeight="1">
      <c r="A1" s="354" t="s">
        <v>622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</row>
    <row r="2" spans="1:23" ht="15">
      <c r="A2" s="294" t="s">
        <v>48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</row>
    <row r="3" spans="1:23" ht="15">
      <c r="A3" s="295"/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  <c r="P3" s="295"/>
      <c r="Q3" s="295"/>
      <c r="R3" s="295"/>
      <c r="S3" s="295"/>
      <c r="T3" s="295"/>
      <c r="U3" s="295"/>
      <c r="V3" s="295"/>
      <c r="W3" s="295"/>
    </row>
    <row r="4" spans="1:23" ht="15.75" thickBot="1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</row>
    <row r="5" spans="1:23" ht="13.5" customHeight="1" thickBot="1">
      <c r="A5" s="296" t="s">
        <v>49</v>
      </c>
      <c r="B5" s="355" t="s">
        <v>11</v>
      </c>
      <c r="C5" s="356"/>
      <c r="D5" s="295"/>
      <c r="E5" s="357" t="s">
        <v>166</v>
      </c>
      <c r="F5" s="358"/>
      <c r="G5" s="358"/>
      <c r="H5" s="359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</row>
    <row r="6" spans="1:23" ht="15">
      <c r="A6" s="297"/>
      <c r="B6" s="298"/>
      <c r="C6" s="299"/>
      <c r="D6" s="75"/>
      <c r="E6" s="297"/>
      <c r="F6" s="297"/>
      <c r="G6" s="297"/>
      <c r="H6" s="297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</row>
    <row r="7" spans="1:23" ht="15">
      <c r="A7" s="300" t="s">
        <v>623</v>
      </c>
      <c r="B7" s="301"/>
      <c r="C7" s="302"/>
      <c r="D7" s="302"/>
      <c r="E7" s="302"/>
      <c r="F7" s="302"/>
      <c r="G7" s="302"/>
      <c r="H7" s="302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</row>
    <row r="8" spans="1:24" ht="24" customHeight="1" thickBot="1">
      <c r="A8" s="303"/>
      <c r="B8" s="304"/>
      <c r="C8" s="305"/>
      <c r="D8" s="75"/>
      <c r="E8" s="303"/>
      <c r="F8" s="303"/>
      <c r="G8" s="303"/>
      <c r="H8" s="303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15"/>
    </row>
    <row r="9" spans="1:23" ht="15.75" thickBot="1">
      <c r="A9" s="91"/>
      <c r="B9" s="349" t="s">
        <v>12</v>
      </c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1"/>
    </row>
    <row r="10" spans="1:23" ht="38.25">
      <c r="A10" s="131"/>
      <c r="B10" s="99" t="s">
        <v>13</v>
      </c>
      <c r="C10" s="100" t="s">
        <v>14</v>
      </c>
      <c r="D10" s="100" t="s">
        <v>15</v>
      </c>
      <c r="E10" s="100" t="s">
        <v>16</v>
      </c>
      <c r="F10" s="352" t="s">
        <v>17</v>
      </c>
      <c r="G10" s="353"/>
      <c r="H10" s="100" t="s">
        <v>18</v>
      </c>
      <c r="I10" s="100" t="s">
        <v>19</v>
      </c>
      <c r="J10" s="352" t="s">
        <v>20</v>
      </c>
      <c r="K10" s="353"/>
      <c r="L10" s="100" t="s">
        <v>21</v>
      </c>
      <c r="M10" s="100" t="s">
        <v>22</v>
      </c>
      <c r="N10" s="100" t="s">
        <v>23</v>
      </c>
      <c r="O10" s="100" t="s">
        <v>24</v>
      </c>
      <c r="P10" s="100" t="s">
        <v>24</v>
      </c>
      <c r="Q10" s="100" t="s">
        <v>25</v>
      </c>
      <c r="R10" s="100" t="s">
        <v>26</v>
      </c>
      <c r="S10" s="100" t="s">
        <v>27</v>
      </c>
      <c r="T10" s="100" t="s">
        <v>28</v>
      </c>
      <c r="U10" s="132"/>
      <c r="V10" s="100" t="s">
        <v>30</v>
      </c>
      <c r="W10" s="132"/>
    </row>
    <row r="11" spans="1:23" ht="51.75" thickBot="1">
      <c r="A11" s="306" t="s">
        <v>10</v>
      </c>
      <c r="B11" s="307" t="s">
        <v>32</v>
      </c>
      <c r="C11" s="308"/>
      <c r="D11" s="308" t="s">
        <v>33</v>
      </c>
      <c r="E11" s="308" t="s">
        <v>34</v>
      </c>
      <c r="F11" s="309" t="s">
        <v>35</v>
      </c>
      <c r="G11" s="309" t="s">
        <v>36</v>
      </c>
      <c r="H11" s="308" t="s">
        <v>37</v>
      </c>
      <c r="I11" s="308" t="s">
        <v>38</v>
      </c>
      <c r="J11" s="309" t="s">
        <v>35</v>
      </c>
      <c r="K11" s="309" t="s">
        <v>36</v>
      </c>
      <c r="L11" s="308" t="s">
        <v>39</v>
      </c>
      <c r="M11" s="308" t="s">
        <v>40</v>
      </c>
      <c r="N11" s="308" t="s">
        <v>41</v>
      </c>
      <c r="O11" s="308" t="s">
        <v>42</v>
      </c>
      <c r="P11" s="308" t="s">
        <v>43</v>
      </c>
      <c r="Q11" s="308" t="s">
        <v>44</v>
      </c>
      <c r="R11" s="308" t="s">
        <v>45</v>
      </c>
      <c r="S11" s="308"/>
      <c r="T11" s="308"/>
      <c r="U11" s="308" t="s">
        <v>29</v>
      </c>
      <c r="V11" s="308" t="s">
        <v>46</v>
      </c>
      <c r="W11" s="308" t="s">
        <v>31</v>
      </c>
    </row>
    <row r="12" spans="1:23" ht="15">
      <c r="A12" s="92"/>
      <c r="B12" s="93"/>
      <c r="C12" s="94"/>
      <c r="D12" s="94"/>
      <c r="E12" s="94"/>
      <c r="F12" s="94"/>
      <c r="G12" s="94"/>
      <c r="H12" s="94"/>
      <c r="I12" s="94"/>
      <c r="J12" s="94"/>
      <c r="K12" s="232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3" ht="64.5">
      <c r="A13" s="310"/>
      <c r="B13" s="140" t="s">
        <v>229</v>
      </c>
      <c r="C13" s="139" t="s">
        <v>230</v>
      </c>
      <c r="D13" s="23" t="s">
        <v>231</v>
      </c>
      <c r="E13" s="23"/>
      <c r="F13" s="137"/>
      <c r="G13" s="137">
        <v>19860880</v>
      </c>
      <c r="H13" s="179">
        <v>11022960</v>
      </c>
      <c r="I13" s="174" t="s">
        <v>398</v>
      </c>
      <c r="J13" s="137"/>
      <c r="K13" s="233">
        <f>G13-H13</f>
        <v>8837920</v>
      </c>
      <c r="L13" s="222">
        <v>2673103</v>
      </c>
      <c r="M13" s="311">
        <f>K13</f>
        <v>8837920</v>
      </c>
      <c r="N13" s="312" t="s">
        <v>577</v>
      </c>
      <c r="O13" s="313">
        <v>40711</v>
      </c>
      <c r="P13" s="313">
        <v>42885</v>
      </c>
      <c r="Q13" s="314" t="s">
        <v>399</v>
      </c>
      <c r="R13" s="314" t="s">
        <v>232</v>
      </c>
      <c r="S13" s="315" t="s">
        <v>233</v>
      </c>
      <c r="T13" s="315" t="s">
        <v>234</v>
      </c>
      <c r="U13" s="313" t="s">
        <v>401</v>
      </c>
      <c r="V13" s="316" t="s">
        <v>400</v>
      </c>
      <c r="W13" s="23" t="s">
        <v>235</v>
      </c>
    </row>
    <row r="14" spans="1:23" ht="15.75" thickBot="1">
      <c r="A14" s="317"/>
      <c r="B14" s="95"/>
      <c r="C14" s="96"/>
      <c r="D14" s="96"/>
      <c r="E14" s="96"/>
      <c r="F14" s="96"/>
      <c r="G14" s="96"/>
      <c r="H14" s="96"/>
      <c r="I14" s="96"/>
      <c r="J14" s="96"/>
      <c r="K14" s="24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</row>
    <row r="15" spans="1:256" ht="64.5" thickBot="1">
      <c r="A15" s="101"/>
      <c r="B15" s="318" t="s">
        <v>624</v>
      </c>
      <c r="C15" s="319"/>
      <c r="D15" s="320"/>
      <c r="E15" s="321"/>
      <c r="F15" s="322"/>
      <c r="G15" s="323"/>
      <c r="H15" s="324">
        <v>11022960</v>
      </c>
      <c r="I15" s="321"/>
      <c r="J15" s="325"/>
      <c r="K15" s="324">
        <f>H15</f>
        <v>11022960</v>
      </c>
      <c r="L15" s="324"/>
      <c r="M15" s="324">
        <v>0</v>
      </c>
      <c r="N15" s="325"/>
      <c r="O15" s="326"/>
      <c r="P15" s="326"/>
      <c r="Q15" s="325"/>
      <c r="R15" s="325"/>
      <c r="S15" s="325"/>
      <c r="T15" s="325"/>
      <c r="U15" s="325"/>
      <c r="V15" s="326"/>
      <c r="W15" s="325"/>
      <c r="X15" s="4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327"/>
      <c r="EV15" s="328"/>
      <c r="EW15" s="328"/>
      <c r="EX15" s="328"/>
      <c r="EY15" s="328"/>
      <c r="EZ15" s="328"/>
      <c r="FA15" s="328"/>
      <c r="FB15" s="328"/>
      <c r="FC15" s="328"/>
      <c r="FD15" s="328"/>
      <c r="FE15" s="328"/>
      <c r="FF15" s="328"/>
      <c r="FG15" s="328"/>
      <c r="FH15" s="328"/>
      <c r="FI15" s="328"/>
      <c r="FJ15" s="328"/>
      <c r="FK15" s="328"/>
      <c r="FL15" s="328"/>
      <c r="FM15" s="328"/>
      <c r="FN15" s="328"/>
      <c r="FO15" s="328"/>
      <c r="FP15" s="328"/>
      <c r="FQ15" s="328"/>
      <c r="FR15" s="328"/>
      <c r="FS15" s="328"/>
      <c r="FT15" s="328"/>
      <c r="FU15" s="328"/>
      <c r="FV15" s="328"/>
      <c r="FW15" s="328"/>
      <c r="FX15" s="328"/>
      <c r="FY15" s="328"/>
      <c r="FZ15" s="328"/>
      <c r="GA15" s="328"/>
      <c r="GB15" s="328"/>
      <c r="GC15" s="328"/>
      <c r="GD15" s="328"/>
      <c r="GE15" s="328"/>
      <c r="GF15" s="328"/>
      <c r="GG15" s="328"/>
      <c r="GH15" s="328"/>
      <c r="GI15" s="328"/>
      <c r="GJ15" s="328"/>
      <c r="GK15" s="328"/>
      <c r="GL15" s="328"/>
      <c r="GM15" s="328"/>
      <c r="GN15" s="328"/>
      <c r="GO15" s="328"/>
      <c r="GP15" s="328"/>
      <c r="GQ15" s="328"/>
      <c r="GR15" s="328"/>
      <c r="GS15" s="328"/>
      <c r="GT15" s="328"/>
      <c r="GU15" s="328"/>
      <c r="GV15" s="328"/>
      <c r="GW15" s="328"/>
      <c r="GX15" s="328"/>
      <c r="GY15" s="328"/>
      <c r="GZ15" s="328"/>
      <c r="HA15" s="328"/>
      <c r="HB15" s="328"/>
      <c r="HC15" s="328"/>
      <c r="HD15" s="328"/>
      <c r="HE15" s="328"/>
      <c r="HF15" s="328"/>
      <c r="HG15" s="328"/>
      <c r="HH15" s="328"/>
      <c r="HI15" s="328"/>
      <c r="HJ15" s="328"/>
      <c r="HK15" s="328"/>
      <c r="HL15" s="328"/>
      <c r="HM15" s="328"/>
      <c r="HN15" s="328"/>
      <c r="HO15" s="328"/>
      <c r="HP15" s="328"/>
      <c r="HQ15" s="328"/>
      <c r="HR15" s="328"/>
      <c r="HS15" s="328"/>
      <c r="HT15" s="328"/>
      <c r="HU15" s="328"/>
      <c r="HV15" s="328"/>
      <c r="HW15" s="328"/>
      <c r="HX15" s="328"/>
      <c r="HY15" s="328"/>
      <c r="HZ15" s="328"/>
      <c r="IA15" s="328"/>
      <c r="IB15" s="328"/>
      <c r="IC15" s="328"/>
      <c r="ID15" s="328"/>
      <c r="IE15" s="328"/>
      <c r="IF15" s="328"/>
      <c r="IG15" s="328"/>
      <c r="IH15" s="328"/>
      <c r="II15" s="328"/>
      <c r="IJ15" s="328"/>
      <c r="IK15" s="328"/>
      <c r="IL15" s="328"/>
      <c r="IM15" s="328"/>
      <c r="IN15" s="328"/>
      <c r="IO15" s="328"/>
      <c r="IP15" s="328"/>
      <c r="IQ15" s="328"/>
      <c r="IR15" s="328"/>
      <c r="IS15" s="328"/>
      <c r="IT15" s="328"/>
      <c r="IU15" s="328"/>
      <c r="IV15" s="328"/>
    </row>
    <row r="16" spans="1:23" ht="15">
      <c r="A16" s="97"/>
      <c r="B16" s="9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0"/>
    </row>
    <row r="17" spans="1:256" ht="15.75" thickBot="1">
      <c r="A17" s="102"/>
      <c r="B17" s="103" t="s">
        <v>47</v>
      </c>
      <c r="C17" s="104"/>
      <c r="D17" s="104"/>
      <c r="E17" s="104"/>
      <c r="F17" s="104"/>
      <c r="G17" s="105">
        <v>19860880</v>
      </c>
      <c r="H17" s="105">
        <f>H13-H15</f>
        <v>0</v>
      </c>
      <c r="I17" s="104"/>
      <c r="J17" s="104"/>
      <c r="K17" s="105">
        <f>K13+K15</f>
        <v>19860880</v>
      </c>
      <c r="L17" s="105">
        <v>2673103.2</v>
      </c>
      <c r="M17" s="105">
        <v>8837920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2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ht="15">
      <c r="A18" s="108"/>
      <c r="B18" s="109"/>
      <c r="C18" s="109"/>
      <c r="D18" s="109"/>
      <c r="E18" s="109"/>
      <c r="F18" s="109"/>
      <c r="G18" s="110"/>
      <c r="H18" s="110"/>
      <c r="I18" s="109"/>
      <c r="J18" s="109"/>
      <c r="K18" s="110"/>
      <c r="L18" s="110"/>
      <c r="M18" s="110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2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ht="15">
      <c r="A19" s="108"/>
      <c r="B19" s="109"/>
      <c r="C19" s="109"/>
      <c r="D19" s="109"/>
      <c r="E19" s="109"/>
      <c r="F19" s="109"/>
      <c r="G19" s="110"/>
      <c r="H19" s="110"/>
      <c r="I19" s="329"/>
      <c r="J19" s="330"/>
      <c r="K19" s="329"/>
      <c r="L19" s="329"/>
      <c r="M19" s="110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2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2" spans="1:2" ht="15">
      <c r="A22" s="331" t="s">
        <v>625</v>
      </c>
      <c r="B22" s="332"/>
    </row>
    <row r="24" ht="15.75" thickBot="1"/>
    <row r="25" spans="1:23" ht="15.75" thickBot="1">
      <c r="A25" s="91"/>
      <c r="B25" s="349" t="s">
        <v>12</v>
      </c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1"/>
    </row>
    <row r="26" spans="1:23" ht="38.25">
      <c r="A26" s="131"/>
      <c r="B26" s="99" t="s">
        <v>13</v>
      </c>
      <c r="C26" s="100" t="s">
        <v>14</v>
      </c>
      <c r="D26" s="100" t="s">
        <v>15</v>
      </c>
      <c r="E26" s="100" t="s">
        <v>16</v>
      </c>
      <c r="F26" s="352" t="s">
        <v>17</v>
      </c>
      <c r="G26" s="353"/>
      <c r="H26" s="100" t="s">
        <v>18</v>
      </c>
      <c r="I26" s="100" t="s">
        <v>19</v>
      </c>
      <c r="J26" s="352" t="s">
        <v>20</v>
      </c>
      <c r="K26" s="353"/>
      <c r="L26" s="100" t="s">
        <v>21</v>
      </c>
      <c r="M26" s="100" t="s">
        <v>22</v>
      </c>
      <c r="N26" s="100" t="s">
        <v>23</v>
      </c>
      <c r="O26" s="100" t="s">
        <v>24</v>
      </c>
      <c r="P26" s="100" t="s">
        <v>24</v>
      </c>
      <c r="Q26" s="100" t="s">
        <v>25</v>
      </c>
      <c r="R26" s="100" t="s">
        <v>26</v>
      </c>
      <c r="S26" s="100" t="s">
        <v>27</v>
      </c>
      <c r="T26" s="100" t="s">
        <v>28</v>
      </c>
      <c r="U26" s="132"/>
      <c r="V26" s="100" t="s">
        <v>30</v>
      </c>
      <c r="W26" s="132"/>
    </row>
    <row r="27" spans="1:23" ht="51.75" thickBot="1">
      <c r="A27" s="306" t="s">
        <v>10</v>
      </c>
      <c r="B27" s="307" t="s">
        <v>32</v>
      </c>
      <c r="C27" s="308"/>
      <c r="D27" s="308" t="s">
        <v>33</v>
      </c>
      <c r="E27" s="308" t="s">
        <v>34</v>
      </c>
      <c r="F27" s="309" t="s">
        <v>35</v>
      </c>
      <c r="G27" s="309" t="s">
        <v>36</v>
      </c>
      <c r="H27" s="308" t="s">
        <v>37</v>
      </c>
      <c r="I27" s="308" t="s">
        <v>38</v>
      </c>
      <c r="J27" s="309" t="s">
        <v>35</v>
      </c>
      <c r="K27" s="309" t="s">
        <v>36</v>
      </c>
      <c r="L27" s="308" t="s">
        <v>39</v>
      </c>
      <c r="M27" s="308" t="s">
        <v>40</v>
      </c>
      <c r="N27" s="308" t="s">
        <v>41</v>
      </c>
      <c r="O27" s="308" t="s">
        <v>42</v>
      </c>
      <c r="P27" s="308" t="s">
        <v>43</v>
      </c>
      <c r="Q27" s="308" t="s">
        <v>44</v>
      </c>
      <c r="R27" s="308" t="s">
        <v>45</v>
      </c>
      <c r="S27" s="308"/>
      <c r="T27" s="308"/>
      <c r="U27" s="308" t="s">
        <v>29</v>
      </c>
      <c r="V27" s="308" t="s">
        <v>46</v>
      </c>
      <c r="W27" s="308" t="s">
        <v>31</v>
      </c>
    </row>
    <row r="28" spans="1:23" ht="15">
      <c r="A28" s="92"/>
      <c r="B28" s="93"/>
      <c r="C28" s="94"/>
      <c r="D28" s="94"/>
      <c r="E28" s="94"/>
      <c r="F28" s="94"/>
      <c r="G28" s="94"/>
      <c r="H28" s="94"/>
      <c r="I28" s="94"/>
      <c r="J28" s="94"/>
      <c r="K28" s="232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64.5">
      <c r="A29" s="310"/>
      <c r="B29" s="140" t="s">
        <v>229</v>
      </c>
      <c r="C29" s="139" t="s">
        <v>230</v>
      </c>
      <c r="D29" s="23" t="s">
        <v>231</v>
      </c>
      <c r="E29" s="23"/>
      <c r="F29" s="137"/>
      <c r="G29" s="137">
        <v>11022960</v>
      </c>
      <c r="H29" s="179">
        <v>10961722</v>
      </c>
      <c r="I29" s="174" t="s">
        <v>626</v>
      </c>
      <c r="J29" s="137"/>
      <c r="K29" s="233">
        <v>61238</v>
      </c>
      <c r="L29" s="222">
        <v>49926.47</v>
      </c>
      <c r="M29" s="311">
        <f>K29</f>
        <v>61238</v>
      </c>
      <c r="N29" s="312" t="s">
        <v>627</v>
      </c>
      <c r="O29" s="313">
        <v>41671</v>
      </c>
      <c r="P29" s="313">
        <v>47149</v>
      </c>
      <c r="Q29" s="314" t="s">
        <v>399</v>
      </c>
      <c r="R29" s="314"/>
      <c r="S29" s="315" t="s">
        <v>233</v>
      </c>
      <c r="T29" s="315" t="s">
        <v>234</v>
      </c>
      <c r="U29" s="313" t="s">
        <v>401</v>
      </c>
      <c r="V29" s="316" t="s">
        <v>400</v>
      </c>
      <c r="W29" s="23" t="s">
        <v>235</v>
      </c>
    </row>
    <row r="30" spans="1:23" ht="15.75" thickBot="1">
      <c r="A30" s="317"/>
      <c r="B30" s="95"/>
      <c r="C30" s="96"/>
      <c r="D30" s="96"/>
      <c r="E30" s="96"/>
      <c r="F30" s="96"/>
      <c r="G30" s="96"/>
      <c r="H30" s="96"/>
      <c r="I30" s="96"/>
      <c r="J30" s="96"/>
      <c r="K30" s="24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</row>
    <row r="31" spans="1:23" ht="15.75" thickBot="1">
      <c r="A31" s="101"/>
      <c r="B31" s="333"/>
      <c r="C31" s="319"/>
      <c r="D31" s="320"/>
      <c r="E31" s="321"/>
      <c r="F31" s="322"/>
      <c r="G31" s="323"/>
      <c r="H31" s="324"/>
      <c r="I31" s="321"/>
      <c r="J31" s="325"/>
      <c r="K31" s="324">
        <v>0</v>
      </c>
      <c r="L31" s="324"/>
      <c r="M31" s="324">
        <v>0</v>
      </c>
      <c r="N31" s="325"/>
      <c r="O31" s="326"/>
      <c r="P31" s="326"/>
      <c r="Q31" s="325"/>
      <c r="R31" s="325"/>
      <c r="S31" s="325"/>
      <c r="T31" s="325"/>
      <c r="U31" s="325"/>
      <c r="V31" s="326"/>
      <c r="W31" s="325"/>
    </row>
    <row r="32" spans="1:23" ht="15">
      <c r="A32" s="97"/>
      <c r="B32" s="98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0"/>
    </row>
    <row r="33" spans="1:23" ht="15.75" thickBot="1">
      <c r="A33" s="102"/>
      <c r="B33" s="103" t="s">
        <v>47</v>
      </c>
      <c r="C33" s="104"/>
      <c r="D33" s="104"/>
      <c r="E33" s="104"/>
      <c r="F33" s="104"/>
      <c r="G33" s="105">
        <f>G29</f>
        <v>11022960</v>
      </c>
      <c r="H33" s="105">
        <f>H29</f>
        <v>10961722</v>
      </c>
      <c r="I33" s="104"/>
      <c r="J33" s="104"/>
      <c r="K33" s="105">
        <f>K29</f>
        <v>61238</v>
      </c>
      <c r="L33" s="105">
        <f>L29</f>
        <v>49926.47</v>
      </c>
      <c r="M33" s="105">
        <f>M29</f>
        <v>61238</v>
      </c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</sheetData>
  <sheetProtection/>
  <mergeCells count="9">
    <mergeCell ref="A1:W1"/>
    <mergeCell ref="B5:C5"/>
    <mergeCell ref="E5:H5"/>
    <mergeCell ref="B9:W9"/>
    <mergeCell ref="F10:G10"/>
    <mergeCell ref="J10:K10"/>
    <mergeCell ref="B25:W25"/>
    <mergeCell ref="F26:G26"/>
    <mergeCell ref="J26:K26"/>
  </mergeCells>
  <printOptions horizontalCentered="1"/>
  <pageMargins left="0.1968503937007874" right="0.11811023622047245" top="0.7480314960629921" bottom="0.7480314960629921" header="0.31496062992125984" footer="0.31496062992125984"/>
  <pageSetup fitToHeight="1" fitToWidth="1" horizontalDpi="300" verticalDpi="300" orientation="landscape" scale="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5"/>
  <sheetViews>
    <sheetView zoomScalePageLayoutView="0" workbookViewId="0" topLeftCell="A58">
      <selection activeCell="F70" sqref="F70"/>
    </sheetView>
  </sheetViews>
  <sheetFormatPr defaultColWidth="11.421875" defaultRowHeight="15"/>
  <cols>
    <col min="1" max="1" width="11.7109375" style="163" customWidth="1"/>
    <col min="2" max="2" width="45.421875" style="163" customWidth="1"/>
    <col min="3" max="3" width="19.421875" style="58" customWidth="1"/>
    <col min="4" max="4" width="6.7109375" style="58" customWidth="1"/>
    <col min="5" max="16384" width="11.421875" style="163" customWidth="1"/>
  </cols>
  <sheetData>
    <row r="1" spans="1:2" ht="12.75">
      <c r="A1" s="2" t="s">
        <v>53</v>
      </c>
      <c r="B1" s="2"/>
    </row>
    <row r="2" spans="1:2" ht="12.75">
      <c r="A2" s="2" t="s">
        <v>55</v>
      </c>
      <c r="B2" s="2"/>
    </row>
    <row r="3" spans="3:4" s="4" customFormat="1" ht="12.75">
      <c r="C3" s="59"/>
      <c r="D3" s="59"/>
    </row>
    <row r="4" spans="1:3" s="4" customFormat="1" ht="15" customHeight="1">
      <c r="A4" s="44" t="s">
        <v>118</v>
      </c>
      <c r="C4" s="44" t="s">
        <v>77</v>
      </c>
    </row>
    <row r="5" spans="1:4" ht="19.5" customHeight="1">
      <c r="A5" s="60"/>
      <c r="B5" s="60"/>
      <c r="C5" s="60"/>
      <c r="D5" s="112"/>
    </row>
    <row r="6" spans="1:4" ht="12.75">
      <c r="A6" s="54" t="s">
        <v>131</v>
      </c>
      <c r="B6" s="55" t="s">
        <v>128</v>
      </c>
      <c r="C6" s="115" t="s">
        <v>1</v>
      </c>
      <c r="D6" s="113"/>
    </row>
    <row r="7" spans="1:4" ht="12.75">
      <c r="A7" s="245">
        <v>411200101</v>
      </c>
      <c r="B7" s="243" t="s">
        <v>132</v>
      </c>
      <c r="C7" s="266">
        <v>-6954062.85</v>
      </c>
      <c r="D7" s="111"/>
    </row>
    <row r="8" spans="1:4" ht="12.75">
      <c r="A8" s="245">
        <v>411200102</v>
      </c>
      <c r="B8" s="243" t="s">
        <v>176</v>
      </c>
      <c r="C8" s="266">
        <v>-742300</v>
      </c>
      <c r="D8" s="111"/>
    </row>
    <row r="9" spans="1:4" ht="12.75">
      <c r="A9" s="245">
        <v>411200103</v>
      </c>
      <c r="B9" s="243" t="s">
        <v>133</v>
      </c>
      <c r="C9" s="266">
        <v>-821420.21</v>
      </c>
      <c r="D9" s="111"/>
    </row>
    <row r="10" spans="1:4" ht="12.75">
      <c r="A10" s="245">
        <v>411200201</v>
      </c>
      <c r="B10" s="243" t="s">
        <v>134</v>
      </c>
      <c r="C10" s="266">
        <v>-21418</v>
      </c>
      <c r="D10" s="111"/>
    </row>
    <row r="11" spans="1:4" ht="12.75">
      <c r="A11" s="245">
        <v>411201204</v>
      </c>
      <c r="B11" s="243" t="s">
        <v>177</v>
      </c>
      <c r="C11" s="266">
        <v>-42108</v>
      </c>
      <c r="D11" s="111"/>
    </row>
    <row r="12" spans="1:4" s="263" customFormat="1" ht="12.75">
      <c r="A12" s="245">
        <v>411300101</v>
      </c>
      <c r="B12" s="243" t="s">
        <v>585</v>
      </c>
      <c r="C12" s="266">
        <v>-5709</v>
      </c>
      <c r="D12" s="111"/>
    </row>
    <row r="13" spans="1:4" ht="12.75">
      <c r="A13" s="245">
        <v>411300103</v>
      </c>
      <c r="B13" s="243" t="s">
        <v>251</v>
      </c>
      <c r="C13" s="266">
        <v>-17883</v>
      </c>
      <c r="D13" s="111"/>
    </row>
    <row r="14" spans="1:4" ht="12.75">
      <c r="A14" s="245">
        <v>411600101</v>
      </c>
      <c r="B14" s="243" t="s">
        <v>252</v>
      </c>
      <c r="C14" s="267">
        <v>-823</v>
      </c>
      <c r="D14" s="111"/>
    </row>
    <row r="15" spans="1:4" ht="12.75">
      <c r="A15" s="245">
        <v>411600102</v>
      </c>
      <c r="B15" s="243" t="s">
        <v>252</v>
      </c>
      <c r="C15" s="266">
        <v>-2943</v>
      </c>
      <c r="D15" s="111"/>
    </row>
    <row r="16" spans="1:4" ht="12.75">
      <c r="A16" s="245">
        <v>414100201</v>
      </c>
      <c r="B16" s="243" t="s">
        <v>253</v>
      </c>
      <c r="C16" s="266">
        <v>-53825</v>
      </c>
      <c r="D16" s="111"/>
    </row>
    <row r="17" spans="1:4" ht="12.75">
      <c r="A17" s="245">
        <v>414100203</v>
      </c>
      <c r="B17" s="243" t="s">
        <v>254</v>
      </c>
      <c r="C17" s="266">
        <v>-1288</v>
      </c>
      <c r="D17" s="111"/>
    </row>
    <row r="18" spans="1:4" ht="12.75">
      <c r="A18" s="245">
        <v>414100204</v>
      </c>
      <c r="B18" s="243" t="s">
        <v>255</v>
      </c>
      <c r="C18" s="267">
        <v>-177</v>
      </c>
      <c r="D18" s="111"/>
    </row>
    <row r="19" spans="1:4" s="263" customFormat="1" ht="12.75">
      <c r="A19" s="245">
        <v>414100205</v>
      </c>
      <c r="B19" s="243" t="s">
        <v>586</v>
      </c>
      <c r="C19" s="267">
        <v>-947</v>
      </c>
      <c r="D19" s="111"/>
    </row>
    <row r="20" spans="1:4" ht="12.75">
      <c r="A20" s="245">
        <v>414100206</v>
      </c>
      <c r="B20" s="243" t="s">
        <v>236</v>
      </c>
      <c r="C20" s="267">
        <v>-64</v>
      </c>
      <c r="D20" s="111"/>
    </row>
    <row r="21" spans="1:4" ht="12.75">
      <c r="A21" s="245">
        <v>414100207</v>
      </c>
      <c r="B21" s="243" t="s">
        <v>178</v>
      </c>
      <c r="C21" s="266">
        <v>-9450</v>
      </c>
      <c r="D21" s="111"/>
    </row>
    <row r="22" spans="1:4" ht="12.75">
      <c r="A22" s="245">
        <v>414300101</v>
      </c>
      <c r="B22" s="243" t="s">
        <v>256</v>
      </c>
      <c r="C22" s="266">
        <v>-8382</v>
      </c>
      <c r="D22" s="111"/>
    </row>
    <row r="23" spans="1:4" ht="12.75">
      <c r="A23" s="245">
        <v>414300102</v>
      </c>
      <c r="B23" s="243" t="s">
        <v>179</v>
      </c>
      <c r="C23" s="266">
        <v>-57909</v>
      </c>
      <c r="D23" s="111"/>
    </row>
    <row r="24" spans="1:4" ht="12.75">
      <c r="A24" s="245">
        <v>414300106</v>
      </c>
      <c r="B24" s="243" t="s">
        <v>180</v>
      </c>
      <c r="C24" s="266">
        <v>-31244</v>
      </c>
      <c r="D24" s="111"/>
    </row>
    <row r="25" spans="1:4" ht="12.75">
      <c r="A25" s="245">
        <v>414300111</v>
      </c>
      <c r="B25" s="243" t="s">
        <v>257</v>
      </c>
      <c r="C25" s="266">
        <v>-41995</v>
      </c>
      <c r="D25" s="111"/>
    </row>
    <row r="26" spans="1:4" ht="12.75">
      <c r="A26" s="245">
        <v>414300113</v>
      </c>
      <c r="B26" s="243" t="s">
        <v>258</v>
      </c>
      <c r="C26" s="266">
        <v>-67135</v>
      </c>
      <c r="D26" s="111"/>
    </row>
    <row r="27" spans="1:4" ht="12.75">
      <c r="A27" s="245">
        <v>414300115</v>
      </c>
      <c r="B27" s="243" t="s">
        <v>259</v>
      </c>
      <c r="C27" s="266">
        <v>-1581</v>
      </c>
      <c r="D27" s="111"/>
    </row>
    <row r="28" spans="1:4" ht="12.75">
      <c r="A28" s="245">
        <v>414300116</v>
      </c>
      <c r="B28" s="243" t="s">
        <v>259</v>
      </c>
      <c r="C28" s="267">
        <v>-826</v>
      </c>
      <c r="D28" s="111"/>
    </row>
    <row r="29" spans="1:4" ht="12.75">
      <c r="A29" s="245">
        <v>414300118</v>
      </c>
      <c r="B29" s="243" t="s">
        <v>260</v>
      </c>
      <c r="C29" s="266">
        <v>-9667</v>
      </c>
      <c r="D29" s="111"/>
    </row>
    <row r="30" spans="1:4" ht="12.75">
      <c r="A30" s="245">
        <v>414300119</v>
      </c>
      <c r="B30" s="243" t="s">
        <v>181</v>
      </c>
      <c r="C30" s="266">
        <v>-120266.76</v>
      </c>
      <c r="D30" s="111"/>
    </row>
    <row r="31" spans="1:4" ht="12.75">
      <c r="A31" s="245">
        <v>414300121</v>
      </c>
      <c r="B31" s="243" t="s">
        <v>371</v>
      </c>
      <c r="C31" s="266">
        <v>-2083</v>
      </c>
      <c r="D31" s="111"/>
    </row>
    <row r="32" spans="1:4" ht="12.75">
      <c r="A32" s="245">
        <v>414300122</v>
      </c>
      <c r="B32" s="243" t="s">
        <v>280</v>
      </c>
      <c r="C32" s="267">
        <v>-84</v>
      </c>
      <c r="D32" s="111"/>
    </row>
    <row r="33" spans="1:4" ht="12.75">
      <c r="A33" s="245">
        <v>414300123</v>
      </c>
      <c r="B33" s="243" t="s">
        <v>261</v>
      </c>
      <c r="C33" s="266">
        <v>-46992</v>
      </c>
      <c r="D33" s="111"/>
    </row>
    <row r="34" spans="1:4" ht="12.75">
      <c r="A34" s="245">
        <v>414300124</v>
      </c>
      <c r="B34" s="243" t="s">
        <v>262</v>
      </c>
      <c r="C34" s="266">
        <v>-11825</v>
      </c>
      <c r="D34" s="111"/>
    </row>
    <row r="35" spans="1:4" ht="12.75">
      <c r="A35" s="245">
        <v>414300125</v>
      </c>
      <c r="B35" s="243" t="s">
        <v>263</v>
      </c>
      <c r="C35" s="267">
        <v>-425</v>
      </c>
      <c r="D35" s="111"/>
    </row>
    <row r="36" spans="1:4" ht="12.75">
      <c r="A36" s="245">
        <v>414300127</v>
      </c>
      <c r="B36" s="243" t="s">
        <v>264</v>
      </c>
      <c r="C36" s="266">
        <v>-8320</v>
      </c>
      <c r="D36" s="111"/>
    </row>
    <row r="37" spans="1:4" ht="12.75">
      <c r="A37" s="245">
        <v>414300128</v>
      </c>
      <c r="B37" s="243" t="s">
        <v>265</v>
      </c>
      <c r="C37" s="267">
        <v>-559</v>
      </c>
      <c r="D37" s="111"/>
    </row>
    <row r="38" spans="1:4" ht="12.75">
      <c r="A38" s="245">
        <v>414300130</v>
      </c>
      <c r="B38" s="243" t="s">
        <v>266</v>
      </c>
      <c r="C38" s="266">
        <v>-1288</v>
      </c>
      <c r="D38" s="111"/>
    </row>
    <row r="39" spans="1:4" ht="12.75">
      <c r="A39" s="245">
        <v>414300131</v>
      </c>
      <c r="B39" s="243" t="s">
        <v>182</v>
      </c>
      <c r="C39" s="266">
        <v>-1826</v>
      </c>
      <c r="D39" s="111"/>
    </row>
    <row r="40" spans="1:4" ht="12.75">
      <c r="A40" s="245">
        <v>414300135</v>
      </c>
      <c r="B40" s="243" t="s">
        <v>267</v>
      </c>
      <c r="C40" s="266">
        <v>-1481</v>
      </c>
      <c r="D40" s="111"/>
    </row>
    <row r="41" spans="1:4" s="263" customFormat="1" ht="12.75">
      <c r="A41" s="245">
        <v>414300136</v>
      </c>
      <c r="B41" s="243" t="s">
        <v>587</v>
      </c>
      <c r="C41" s="266">
        <v>-1507</v>
      </c>
      <c r="D41" s="111"/>
    </row>
    <row r="42" spans="1:4" s="187" customFormat="1" ht="12.75">
      <c r="A42" s="246">
        <v>414300137</v>
      </c>
      <c r="B42" s="243" t="s">
        <v>481</v>
      </c>
      <c r="C42" s="267">
        <v>-187</v>
      </c>
      <c r="D42" s="111"/>
    </row>
    <row r="43" spans="1:4" ht="12.75">
      <c r="A43" s="245">
        <v>414300138</v>
      </c>
      <c r="B43" s="243" t="s">
        <v>372</v>
      </c>
      <c r="C43" s="266">
        <v>-28561</v>
      </c>
      <c r="D43" s="111"/>
    </row>
    <row r="44" spans="1:4" ht="12.75">
      <c r="A44" s="245">
        <v>414300140</v>
      </c>
      <c r="B44" s="243" t="s">
        <v>373</v>
      </c>
      <c r="C44" s="267">
        <v>-588</v>
      </c>
      <c r="D44" s="111"/>
    </row>
    <row r="45" spans="1:4" ht="12.75">
      <c r="A45" s="245">
        <v>414300141</v>
      </c>
      <c r="B45" s="250" t="s">
        <v>567</v>
      </c>
      <c r="C45" s="266">
        <v>-408067.44</v>
      </c>
      <c r="D45" s="111"/>
    </row>
    <row r="46" spans="1:4" ht="12.75">
      <c r="A46" s="245">
        <v>415100101</v>
      </c>
      <c r="B46" s="243" t="s">
        <v>183</v>
      </c>
      <c r="C46" s="266">
        <v>-7748</v>
      </c>
      <c r="D46" s="111"/>
    </row>
    <row r="47" spans="1:4" ht="12.75">
      <c r="A47" s="245">
        <v>415100102</v>
      </c>
      <c r="B47" s="243" t="s">
        <v>184</v>
      </c>
      <c r="C47" s="266">
        <v>-6848</v>
      </c>
      <c r="D47" s="111"/>
    </row>
    <row r="48" spans="1:4" ht="12.75">
      <c r="A48" s="245">
        <v>415100103</v>
      </c>
      <c r="B48" s="243" t="s">
        <v>185</v>
      </c>
      <c r="C48" s="266">
        <v>-3724</v>
      </c>
      <c r="D48" s="111"/>
    </row>
    <row r="49" spans="1:4" ht="12.75">
      <c r="A49" s="245">
        <v>415100105</v>
      </c>
      <c r="B49" s="243" t="s">
        <v>268</v>
      </c>
      <c r="C49" s="266">
        <v>-8640</v>
      </c>
      <c r="D49" s="111"/>
    </row>
    <row r="50" spans="1:4" ht="12.75">
      <c r="A50" s="245">
        <v>415100106</v>
      </c>
      <c r="B50" s="243" t="s">
        <v>269</v>
      </c>
      <c r="C50" s="266">
        <v>-92524</v>
      </c>
      <c r="D50" s="111"/>
    </row>
    <row r="51" spans="1:4" ht="12.75">
      <c r="A51" s="245">
        <v>415100107</v>
      </c>
      <c r="B51" s="243" t="s">
        <v>270</v>
      </c>
      <c r="C51" s="266">
        <v>-74909</v>
      </c>
      <c r="D51" s="111"/>
    </row>
    <row r="52" spans="1:4" ht="12.75">
      <c r="A52" s="245">
        <v>415100109</v>
      </c>
      <c r="B52" s="243" t="s">
        <v>271</v>
      </c>
      <c r="C52" s="266">
        <v>-1976</v>
      </c>
      <c r="D52" s="111"/>
    </row>
    <row r="53" spans="1:4" ht="12.75">
      <c r="A53" s="245">
        <v>415100111</v>
      </c>
      <c r="B53" s="243" t="s">
        <v>186</v>
      </c>
      <c r="C53" s="266">
        <v>-1600</v>
      </c>
      <c r="D53" s="111"/>
    </row>
    <row r="54" spans="1:4" ht="12.75">
      <c r="A54" s="245">
        <v>415100114</v>
      </c>
      <c r="B54" s="243" t="s">
        <v>187</v>
      </c>
      <c r="C54" s="266">
        <v>-2400</v>
      </c>
      <c r="D54" s="111"/>
    </row>
    <row r="55" spans="1:4" ht="12.75">
      <c r="A55" s="245">
        <v>415100115</v>
      </c>
      <c r="B55" s="243" t="s">
        <v>237</v>
      </c>
      <c r="C55" s="266">
        <v>-7920</v>
      </c>
      <c r="D55" s="111"/>
    </row>
    <row r="56" spans="1:4" ht="12.75">
      <c r="A56" s="245">
        <v>415100116</v>
      </c>
      <c r="B56" s="243" t="s">
        <v>188</v>
      </c>
      <c r="C56" s="267">
        <v>-3.37</v>
      </c>
      <c r="D56" s="111"/>
    </row>
    <row r="57" spans="1:4" ht="12.75">
      <c r="A57" s="245">
        <v>415100122</v>
      </c>
      <c r="B57" s="243" t="s">
        <v>189</v>
      </c>
      <c r="C57" s="267">
        <v>-700</v>
      </c>
      <c r="D57" s="111"/>
    </row>
    <row r="58" spans="1:4" s="263" customFormat="1" ht="12.75">
      <c r="A58" s="245">
        <v>415100123</v>
      </c>
      <c r="B58" s="243" t="s">
        <v>588</v>
      </c>
      <c r="C58" s="267">
        <v>-500</v>
      </c>
      <c r="D58" s="111"/>
    </row>
    <row r="59" spans="1:4" s="263" customFormat="1" ht="12.75">
      <c r="A59" s="245">
        <v>415100126</v>
      </c>
      <c r="B59" s="243" t="s">
        <v>589</v>
      </c>
      <c r="C59" s="266">
        <v>-4000</v>
      </c>
      <c r="D59" s="111"/>
    </row>
    <row r="60" spans="1:4" s="178" customFormat="1" ht="12.75">
      <c r="A60" s="246">
        <v>415100127</v>
      </c>
      <c r="B60" s="243" t="s">
        <v>439</v>
      </c>
      <c r="C60" s="267">
        <v>-200</v>
      </c>
      <c r="D60" s="111"/>
    </row>
    <row r="61" spans="1:4" ht="12.75">
      <c r="A61" s="245">
        <v>415100128</v>
      </c>
      <c r="B61" s="243" t="s">
        <v>272</v>
      </c>
      <c r="C61" s="266">
        <v>-2992</v>
      </c>
      <c r="D61" s="111"/>
    </row>
    <row r="62" spans="1:4" ht="12.75">
      <c r="A62" s="245">
        <v>416200101</v>
      </c>
      <c r="B62" s="243" t="s">
        <v>190</v>
      </c>
      <c r="C62" s="266">
        <v>-188509.7</v>
      </c>
      <c r="D62" s="111"/>
    </row>
    <row r="63" spans="1:4" ht="12.75">
      <c r="A63" s="245">
        <v>416200103</v>
      </c>
      <c r="B63" s="243" t="s">
        <v>191</v>
      </c>
      <c r="C63" s="266">
        <v>-67883.78</v>
      </c>
      <c r="D63" s="111"/>
    </row>
    <row r="64" spans="1:4" ht="12.75">
      <c r="A64" s="245">
        <v>416200104</v>
      </c>
      <c r="B64" s="243" t="s">
        <v>192</v>
      </c>
      <c r="C64" s="266">
        <v>-35956</v>
      </c>
      <c r="D64" s="111"/>
    </row>
    <row r="65" spans="1:4" ht="12.75">
      <c r="A65" s="245">
        <v>416200105</v>
      </c>
      <c r="B65" s="243" t="s">
        <v>193</v>
      </c>
      <c r="C65" s="266">
        <v>-297171</v>
      </c>
      <c r="D65" s="111"/>
    </row>
    <row r="66" spans="1:4" ht="12.75">
      <c r="A66" s="245">
        <v>416200106</v>
      </c>
      <c r="B66" s="243" t="s">
        <v>194</v>
      </c>
      <c r="C66" s="266">
        <v>-19265</v>
      </c>
      <c r="D66" s="111"/>
    </row>
    <row r="67" spans="1:4" ht="12.75">
      <c r="A67" s="245">
        <v>416200108</v>
      </c>
      <c r="B67" s="243" t="s">
        <v>195</v>
      </c>
      <c r="C67" s="266">
        <v>-202910.89</v>
      </c>
      <c r="D67" s="111"/>
    </row>
    <row r="68" spans="1:4" ht="12.75">
      <c r="A68" s="245">
        <v>416200112</v>
      </c>
      <c r="B68" s="243" t="s">
        <v>281</v>
      </c>
      <c r="C68" s="266">
        <v>-11421</v>
      </c>
      <c r="D68" s="111"/>
    </row>
    <row r="69" spans="1:4" s="263" customFormat="1" ht="12.75">
      <c r="A69" s="245">
        <v>416200113</v>
      </c>
      <c r="B69" s="243" t="s">
        <v>590</v>
      </c>
      <c r="C69" s="266">
        <v>-2138</v>
      </c>
      <c r="D69" s="111"/>
    </row>
    <row r="70" spans="1:4" ht="12.75">
      <c r="A70" s="245">
        <v>416200114</v>
      </c>
      <c r="B70" s="243" t="s">
        <v>273</v>
      </c>
      <c r="C70" s="266">
        <v>-3826</v>
      </c>
      <c r="D70" s="111"/>
    </row>
    <row r="71" spans="1:4" ht="12.75">
      <c r="A71" s="225"/>
      <c r="B71" s="269" t="s">
        <v>238</v>
      </c>
      <c r="C71" s="268">
        <v>-10572983</v>
      </c>
      <c r="D71" s="111"/>
    </row>
    <row r="72" spans="1:4" ht="12.75">
      <c r="A72" s="245">
        <v>421100101</v>
      </c>
      <c r="B72" s="243" t="s">
        <v>135</v>
      </c>
      <c r="C72" s="266">
        <v>-8045061.32</v>
      </c>
      <c r="D72" s="111"/>
    </row>
    <row r="73" spans="1:4" ht="12.75">
      <c r="A73" s="245">
        <v>421100102</v>
      </c>
      <c r="B73" s="243" t="s">
        <v>136</v>
      </c>
      <c r="C73" s="266">
        <v>-3685529.06</v>
      </c>
      <c r="D73" s="111"/>
    </row>
    <row r="74" spans="1:4" ht="12.75">
      <c r="A74" s="245">
        <v>421100103</v>
      </c>
      <c r="B74" s="243" t="s">
        <v>137</v>
      </c>
      <c r="C74" s="266">
        <v>-719066.04</v>
      </c>
      <c r="D74" s="111"/>
    </row>
    <row r="75" spans="1:4" ht="12.75">
      <c r="A75" s="245">
        <v>421100104</v>
      </c>
      <c r="B75" s="243" t="s">
        <v>196</v>
      </c>
      <c r="C75" s="266">
        <v>-623350.74</v>
      </c>
      <c r="D75" s="111"/>
    </row>
    <row r="76" spans="1:4" ht="12.75">
      <c r="A76" s="245">
        <v>421100105</v>
      </c>
      <c r="B76" s="243" t="s">
        <v>197</v>
      </c>
      <c r="C76" s="266">
        <v>-118887.47</v>
      </c>
      <c r="D76" s="111"/>
    </row>
    <row r="77" spans="1:4" ht="12.75">
      <c r="A77" s="245">
        <v>421100106</v>
      </c>
      <c r="B77" s="243" t="s">
        <v>198</v>
      </c>
      <c r="C77" s="266">
        <v>-13053.6</v>
      </c>
      <c r="D77" s="111"/>
    </row>
    <row r="78" spans="1:4" ht="12.75">
      <c r="A78" s="245">
        <v>421100109</v>
      </c>
      <c r="B78" s="243" t="s">
        <v>199</v>
      </c>
      <c r="C78" s="266">
        <v>-98674.46</v>
      </c>
      <c r="D78" s="111"/>
    </row>
    <row r="79" spans="1:4" s="263" customFormat="1" ht="12.75">
      <c r="A79" s="245">
        <v>421200101</v>
      </c>
      <c r="B79" s="243" t="s">
        <v>591</v>
      </c>
      <c r="C79" s="266">
        <v>-3828152</v>
      </c>
      <c r="D79" s="111"/>
    </row>
    <row r="80" spans="1:4" s="263" customFormat="1" ht="12.75">
      <c r="A80" s="245">
        <v>421200201</v>
      </c>
      <c r="B80" s="243" t="s">
        <v>592</v>
      </c>
      <c r="C80" s="266">
        <v>-3319480</v>
      </c>
      <c r="D80" s="111"/>
    </row>
    <row r="81" spans="1:4" s="263" customFormat="1" ht="12.75">
      <c r="A81" s="245">
        <v>421308348</v>
      </c>
      <c r="B81" s="243" t="s">
        <v>593</v>
      </c>
      <c r="C81" s="266">
        <v>-277200</v>
      </c>
      <c r="D81" s="111"/>
    </row>
    <row r="82" spans="1:4" s="208" customFormat="1" ht="12.75">
      <c r="A82" s="246">
        <v>421308355</v>
      </c>
      <c r="B82" s="243" t="s">
        <v>530</v>
      </c>
      <c r="C82" s="266">
        <v>-155150.08</v>
      </c>
      <c r="D82" s="58"/>
    </row>
    <row r="83" spans="1:4" s="263" customFormat="1" ht="12.75">
      <c r="A83" s="246">
        <v>421308360</v>
      </c>
      <c r="B83" s="243" t="s">
        <v>594</v>
      </c>
      <c r="C83" s="266">
        <v>-753444.25</v>
      </c>
      <c r="D83" s="58"/>
    </row>
    <row r="84" spans="1:3" ht="12.75">
      <c r="A84" s="247"/>
      <c r="B84" s="251" t="s">
        <v>274</v>
      </c>
      <c r="C84" s="268">
        <v>-21637049.02</v>
      </c>
    </row>
    <row r="85" spans="1:3" ht="12.75">
      <c r="A85" s="142"/>
      <c r="B85" s="142" t="s">
        <v>248</v>
      </c>
      <c r="C85" s="143">
        <f>+C71+C84</f>
        <v>-32210032.02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zoomScalePageLayoutView="0" workbookViewId="0" topLeftCell="A1">
      <selection activeCell="D16" sqref="D16"/>
    </sheetView>
  </sheetViews>
  <sheetFormatPr defaultColWidth="11.421875" defaultRowHeight="15"/>
  <cols>
    <col min="1" max="1" width="22.28125" style="163" customWidth="1"/>
    <col min="2" max="2" width="50.00390625" style="163" bestFit="1" customWidth="1"/>
    <col min="3" max="3" width="14.140625" style="163" bestFit="1" customWidth="1"/>
    <col min="4" max="4" width="22.28125" style="163" customWidth="1"/>
    <col min="5" max="5" width="6.7109375" style="163" customWidth="1"/>
    <col min="6" max="16384" width="11.421875" style="163" customWidth="1"/>
  </cols>
  <sheetData>
    <row r="1" spans="1:3" ht="12.75">
      <c r="A1" s="2" t="s">
        <v>53</v>
      </c>
      <c r="B1" s="2"/>
      <c r="C1" s="58"/>
    </row>
    <row r="2" spans="1:3" ht="12.75">
      <c r="A2" s="2" t="s">
        <v>55</v>
      </c>
      <c r="B2" s="2"/>
      <c r="C2" s="58"/>
    </row>
    <row r="3" spans="1:4" ht="12.75">
      <c r="A3" s="4"/>
      <c r="B3" s="4"/>
      <c r="C3" s="59"/>
      <c r="D3" s="4"/>
    </row>
    <row r="4" spans="1:4" ht="19.5" customHeight="1">
      <c r="A4" s="344" t="s">
        <v>162</v>
      </c>
      <c r="B4" s="345"/>
      <c r="C4" s="59"/>
      <c r="D4" s="44" t="s">
        <v>119</v>
      </c>
    </row>
    <row r="5" spans="1:4" ht="12.75">
      <c r="A5" s="60"/>
      <c r="B5" s="60"/>
      <c r="C5" s="60"/>
      <c r="D5" s="60"/>
    </row>
    <row r="6" spans="1:4" ht="12.75">
      <c r="A6" s="54" t="s">
        <v>131</v>
      </c>
      <c r="B6" s="55" t="s">
        <v>128</v>
      </c>
      <c r="C6" s="115" t="s">
        <v>1</v>
      </c>
      <c r="D6" s="116" t="s">
        <v>112</v>
      </c>
    </row>
    <row r="7" spans="1:4" ht="12.75">
      <c r="A7" s="117"/>
      <c r="B7" s="117"/>
      <c r="C7" s="118"/>
      <c r="D7" s="72"/>
    </row>
    <row r="8" spans="1:4" ht="12.75">
      <c r="A8" s="117"/>
      <c r="B8" s="117"/>
      <c r="C8" s="118"/>
      <c r="D8" s="72"/>
    </row>
    <row r="9" spans="1:4" ht="12.75">
      <c r="A9" s="114"/>
      <c r="B9" s="114" t="s">
        <v>124</v>
      </c>
      <c r="C9" s="177">
        <f>SUM(C7:C8)</f>
        <v>0</v>
      </c>
      <c r="D9" s="63"/>
    </row>
  </sheetData>
  <sheetProtection/>
  <mergeCells count="1">
    <mergeCell ref="A4:B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zoomScalePageLayoutView="0" workbookViewId="0" topLeftCell="A44">
      <selection activeCell="F66" sqref="F66"/>
    </sheetView>
  </sheetViews>
  <sheetFormatPr defaultColWidth="11.421875" defaultRowHeight="15"/>
  <cols>
    <col min="1" max="1" width="12.8515625" style="163" customWidth="1"/>
    <col min="2" max="2" width="40.140625" style="163" customWidth="1"/>
    <col min="3" max="3" width="16.421875" style="58" customWidth="1"/>
    <col min="4" max="4" width="15.28125" style="123" customWidth="1"/>
    <col min="5" max="5" width="6.7109375" style="163" customWidth="1"/>
    <col min="6" max="16384" width="11.421875" style="163" customWidth="1"/>
  </cols>
  <sheetData>
    <row r="1" spans="1:4" s="4" customFormat="1" ht="12.75">
      <c r="A1" s="2" t="s">
        <v>53</v>
      </c>
      <c r="B1" s="2"/>
      <c r="C1" s="59"/>
      <c r="D1" s="119"/>
    </row>
    <row r="2" spans="1:4" s="4" customFormat="1" ht="18.75" customHeight="1">
      <c r="A2" s="2" t="s">
        <v>55</v>
      </c>
      <c r="B2" s="2"/>
      <c r="C2" s="59"/>
      <c r="D2" s="119"/>
    </row>
    <row r="3" spans="3:4" s="4" customFormat="1" ht="10.5" customHeight="1">
      <c r="C3" s="59"/>
      <c r="D3" s="119"/>
    </row>
    <row r="4" spans="1:4" s="4" customFormat="1" ht="12.75">
      <c r="A4" s="43" t="s">
        <v>120</v>
      </c>
      <c r="B4" s="43"/>
      <c r="C4" s="59"/>
      <c r="D4" s="122" t="s">
        <v>78</v>
      </c>
    </row>
    <row r="5" spans="1:4" ht="18" customHeight="1">
      <c r="A5" s="340"/>
      <c r="B5" s="340"/>
      <c r="C5" s="341"/>
      <c r="D5" s="341"/>
    </row>
    <row r="6" spans="1:4" ht="12.75">
      <c r="A6" s="45" t="s">
        <v>131</v>
      </c>
      <c r="B6" s="156" t="s">
        <v>128</v>
      </c>
      <c r="C6" s="40" t="s">
        <v>1</v>
      </c>
      <c r="D6" s="157" t="s">
        <v>79</v>
      </c>
    </row>
    <row r="7" spans="1:4" ht="12.75">
      <c r="A7" s="271">
        <v>511101111</v>
      </c>
      <c r="B7" s="272" t="s">
        <v>374</v>
      </c>
      <c r="C7" s="273">
        <v>462434.05</v>
      </c>
      <c r="D7" s="272">
        <v>3.22</v>
      </c>
    </row>
    <row r="8" spans="1:4" ht="12.75">
      <c r="A8" s="271">
        <v>511101131</v>
      </c>
      <c r="B8" s="272" t="s">
        <v>326</v>
      </c>
      <c r="C8" s="273">
        <v>800092.32</v>
      </c>
      <c r="D8" s="272">
        <v>5.57</v>
      </c>
    </row>
    <row r="9" spans="1:4" ht="12.75">
      <c r="A9" s="271">
        <v>511101132</v>
      </c>
      <c r="B9" s="272" t="s">
        <v>375</v>
      </c>
      <c r="C9" s="273">
        <v>3061100.84</v>
      </c>
      <c r="D9" s="272">
        <v>21.31</v>
      </c>
    </row>
    <row r="10" spans="1:4" ht="12.75">
      <c r="A10" s="271">
        <v>511201212</v>
      </c>
      <c r="B10" s="272" t="s">
        <v>287</v>
      </c>
      <c r="C10" s="273">
        <v>1312503.66</v>
      </c>
      <c r="D10" s="272">
        <v>9.14</v>
      </c>
    </row>
    <row r="11" spans="1:4" ht="12.75">
      <c r="A11" s="271">
        <v>511201311</v>
      </c>
      <c r="B11" s="272" t="s">
        <v>376</v>
      </c>
      <c r="C11" s="273">
        <v>6682.89</v>
      </c>
      <c r="D11" s="272">
        <v>0.05</v>
      </c>
    </row>
    <row r="12" spans="1:4" ht="12.75">
      <c r="A12" s="271">
        <v>511301321</v>
      </c>
      <c r="B12" s="272" t="s">
        <v>288</v>
      </c>
      <c r="C12" s="273">
        <v>203508.46</v>
      </c>
      <c r="D12" s="272">
        <v>1.42</v>
      </c>
    </row>
    <row r="13" spans="1:4" ht="12.75">
      <c r="A13" s="271">
        <v>511301323</v>
      </c>
      <c r="B13" s="272" t="s">
        <v>327</v>
      </c>
      <c r="C13" s="273">
        <v>37389.83</v>
      </c>
      <c r="D13" s="272">
        <v>0.26</v>
      </c>
    </row>
    <row r="14" spans="1:4" ht="12.75">
      <c r="A14" s="271">
        <v>511301342</v>
      </c>
      <c r="B14" s="272" t="s">
        <v>289</v>
      </c>
      <c r="C14" s="273">
        <v>119958.07</v>
      </c>
      <c r="D14" s="272">
        <v>0.84</v>
      </c>
    </row>
    <row r="15" spans="1:4" ht="12.75">
      <c r="A15" s="271">
        <v>511401413</v>
      </c>
      <c r="B15" s="272" t="s">
        <v>328</v>
      </c>
      <c r="C15" s="273">
        <v>181724.3</v>
      </c>
      <c r="D15" s="272">
        <v>1.27</v>
      </c>
    </row>
    <row r="16" spans="1:4" s="170" customFormat="1" ht="12.75">
      <c r="A16" s="271">
        <v>511401421</v>
      </c>
      <c r="B16" s="272" t="s">
        <v>405</v>
      </c>
      <c r="C16" s="273">
        <v>8792.71</v>
      </c>
      <c r="D16" s="272">
        <v>0.06</v>
      </c>
    </row>
    <row r="17" spans="1:4" ht="12.75">
      <c r="A17" s="271">
        <v>511401441</v>
      </c>
      <c r="B17" s="272" t="s">
        <v>290</v>
      </c>
      <c r="C17" s="273">
        <v>168000</v>
      </c>
      <c r="D17" s="272">
        <v>1.17</v>
      </c>
    </row>
    <row r="18" spans="1:4" s="170" customFormat="1" ht="12.75">
      <c r="A18" s="271">
        <v>511501511</v>
      </c>
      <c r="B18" s="272" t="s">
        <v>406</v>
      </c>
      <c r="C18" s="273">
        <v>54820.68</v>
      </c>
      <c r="D18" s="272">
        <v>0.38</v>
      </c>
    </row>
    <row r="19" spans="1:4" ht="12.75">
      <c r="A19" s="271">
        <v>511501522</v>
      </c>
      <c r="B19" s="272" t="s">
        <v>291</v>
      </c>
      <c r="C19" s="273">
        <v>555179.14</v>
      </c>
      <c r="D19" s="272">
        <v>3.87</v>
      </c>
    </row>
    <row r="20" spans="1:4" ht="12.75">
      <c r="A20" s="271">
        <v>511501591</v>
      </c>
      <c r="B20" s="272" t="s">
        <v>377</v>
      </c>
      <c r="C20" s="273">
        <v>916794.42</v>
      </c>
      <c r="D20" s="272">
        <v>6.38</v>
      </c>
    </row>
    <row r="21" spans="1:4" ht="12.75">
      <c r="A21" s="271">
        <v>511501592</v>
      </c>
      <c r="B21" s="272" t="s">
        <v>378</v>
      </c>
      <c r="C21" s="273">
        <v>922459.73</v>
      </c>
      <c r="D21" s="272">
        <v>6.42</v>
      </c>
    </row>
    <row r="22" spans="1:4" ht="12.75">
      <c r="A22" s="271">
        <v>512102111</v>
      </c>
      <c r="B22" s="272" t="s">
        <v>292</v>
      </c>
      <c r="C22" s="273">
        <v>108061.05</v>
      </c>
      <c r="D22" s="272">
        <v>0.75</v>
      </c>
    </row>
    <row r="23" spans="1:4" ht="12.75">
      <c r="A23" s="271">
        <v>512102151</v>
      </c>
      <c r="B23" s="272" t="s">
        <v>293</v>
      </c>
      <c r="C23" s="273">
        <v>114352.24</v>
      </c>
      <c r="D23" s="272">
        <v>0.8</v>
      </c>
    </row>
    <row r="24" spans="1:4" ht="12.75">
      <c r="A24" s="271">
        <v>512102161</v>
      </c>
      <c r="B24" s="272" t="s">
        <v>294</v>
      </c>
      <c r="C24" s="273">
        <v>10093.19</v>
      </c>
      <c r="D24" s="272">
        <v>0.07</v>
      </c>
    </row>
    <row r="25" spans="1:4" ht="12.75">
      <c r="A25" s="271">
        <v>512202221</v>
      </c>
      <c r="B25" s="272" t="s">
        <v>295</v>
      </c>
      <c r="C25" s="273">
        <v>21000</v>
      </c>
      <c r="D25" s="272">
        <v>0.15</v>
      </c>
    </row>
    <row r="26" spans="1:4" s="263" customFormat="1" ht="12.75">
      <c r="A26" s="271">
        <v>512402461</v>
      </c>
      <c r="B26" s="272" t="s">
        <v>595</v>
      </c>
      <c r="C26" s="273">
        <v>68417.22</v>
      </c>
      <c r="D26" s="272">
        <v>0.48</v>
      </c>
    </row>
    <row r="27" spans="1:4" ht="12.75">
      <c r="A27" s="271">
        <v>512402481</v>
      </c>
      <c r="B27" s="272" t="s">
        <v>329</v>
      </c>
      <c r="C27" s="273">
        <v>199813.48</v>
      </c>
      <c r="D27" s="272">
        <v>1.39</v>
      </c>
    </row>
    <row r="28" spans="1:4" s="263" customFormat="1" ht="12.75">
      <c r="A28" s="271">
        <v>512402491</v>
      </c>
      <c r="B28" s="272" t="s">
        <v>596</v>
      </c>
      <c r="C28" s="273">
        <v>29689.04</v>
      </c>
      <c r="D28" s="272">
        <v>0.21</v>
      </c>
    </row>
    <row r="29" spans="1:4" ht="12.75">
      <c r="A29" s="271">
        <v>512502531</v>
      </c>
      <c r="B29" s="272" t="s">
        <v>404</v>
      </c>
      <c r="C29" s="273">
        <v>1579.92</v>
      </c>
      <c r="D29" s="272">
        <v>0.01</v>
      </c>
    </row>
    <row r="30" spans="1:4" s="263" customFormat="1" ht="12.75">
      <c r="A30" s="271">
        <v>512602611</v>
      </c>
      <c r="B30" s="272" t="s">
        <v>597</v>
      </c>
      <c r="C30" s="273">
        <v>202518.07</v>
      </c>
      <c r="D30" s="272">
        <v>1.41</v>
      </c>
    </row>
    <row r="31" spans="1:4" ht="12.75">
      <c r="A31" s="271">
        <v>512602612</v>
      </c>
      <c r="B31" s="272" t="s">
        <v>296</v>
      </c>
      <c r="C31" s="273">
        <v>455068.26</v>
      </c>
      <c r="D31" s="272">
        <v>3.17</v>
      </c>
    </row>
    <row r="32" spans="1:4" s="263" customFormat="1" ht="12.75">
      <c r="A32" s="271">
        <v>512702751</v>
      </c>
      <c r="B32" s="272" t="s">
        <v>598</v>
      </c>
      <c r="C32" s="273">
        <v>1828.79</v>
      </c>
      <c r="D32" s="272">
        <v>0.01</v>
      </c>
    </row>
    <row r="33" spans="1:4" s="263" customFormat="1" ht="12.75">
      <c r="A33" s="271">
        <v>512902911</v>
      </c>
      <c r="B33" s="272" t="s">
        <v>599</v>
      </c>
      <c r="C33" s="273">
        <v>2522.58</v>
      </c>
      <c r="D33" s="272">
        <v>0.02</v>
      </c>
    </row>
    <row r="34" spans="1:4" s="170" customFormat="1" ht="12.75">
      <c r="A34" s="271">
        <v>512902941</v>
      </c>
      <c r="B34" s="272" t="s">
        <v>403</v>
      </c>
      <c r="C34" s="273">
        <v>34655</v>
      </c>
      <c r="D34" s="272">
        <v>0.24</v>
      </c>
    </row>
    <row r="35" spans="1:4" ht="12.75">
      <c r="A35" s="271">
        <v>513103111</v>
      </c>
      <c r="B35" s="272" t="s">
        <v>297</v>
      </c>
      <c r="C35" s="273">
        <v>14413</v>
      </c>
      <c r="D35" s="272">
        <v>0.1</v>
      </c>
    </row>
    <row r="36" spans="1:4" s="187" customFormat="1" ht="12.75">
      <c r="A36" s="271">
        <v>513103112</v>
      </c>
      <c r="B36" s="272" t="s">
        <v>482</v>
      </c>
      <c r="C36" s="273">
        <v>835528.57</v>
      </c>
      <c r="D36" s="272">
        <v>5.82</v>
      </c>
    </row>
    <row r="37" spans="1:4" ht="12.75">
      <c r="A37" s="271">
        <v>513103141</v>
      </c>
      <c r="B37" s="272" t="s">
        <v>298</v>
      </c>
      <c r="C37" s="273">
        <v>34648.85</v>
      </c>
      <c r="D37" s="272">
        <v>0.24</v>
      </c>
    </row>
    <row r="38" spans="1:4" ht="12.75">
      <c r="A38" s="271">
        <v>513103151</v>
      </c>
      <c r="B38" s="272" t="s">
        <v>299</v>
      </c>
      <c r="C38" s="273">
        <v>47656.21</v>
      </c>
      <c r="D38" s="272">
        <v>0.33</v>
      </c>
    </row>
    <row r="39" spans="1:4" s="263" customFormat="1" ht="12.75">
      <c r="A39" s="271">
        <v>513103181</v>
      </c>
      <c r="B39" s="272" t="s">
        <v>600</v>
      </c>
      <c r="C39" s="272">
        <v>170.41</v>
      </c>
      <c r="D39" s="272">
        <v>0</v>
      </c>
    </row>
    <row r="40" spans="1:4" ht="12.75">
      <c r="A40" s="271">
        <v>513303312</v>
      </c>
      <c r="B40" s="272" t="s">
        <v>379</v>
      </c>
      <c r="C40" s="273">
        <v>10846</v>
      </c>
      <c r="D40" s="272">
        <v>0.08</v>
      </c>
    </row>
    <row r="41" spans="1:4" s="187" customFormat="1" ht="12.75">
      <c r="A41" s="271">
        <v>513303321</v>
      </c>
      <c r="B41" s="272" t="s">
        <v>483</v>
      </c>
      <c r="C41" s="273">
        <v>135505.31</v>
      </c>
      <c r="D41" s="272">
        <v>0.94</v>
      </c>
    </row>
    <row r="42" spans="1:4" ht="12.75">
      <c r="A42" s="271">
        <v>513403411</v>
      </c>
      <c r="B42" s="272" t="s">
        <v>300</v>
      </c>
      <c r="C42" s="273">
        <v>5465.19</v>
      </c>
      <c r="D42" s="272">
        <v>0.04</v>
      </c>
    </row>
    <row r="43" spans="1:4" ht="12.75">
      <c r="A43" s="271">
        <v>513403451</v>
      </c>
      <c r="B43" s="272" t="s">
        <v>330</v>
      </c>
      <c r="C43" s="273">
        <v>7467.7</v>
      </c>
      <c r="D43" s="272">
        <v>0.05</v>
      </c>
    </row>
    <row r="44" spans="1:4" s="263" customFormat="1" ht="12.75">
      <c r="A44" s="271">
        <v>513503521</v>
      </c>
      <c r="B44" s="272" t="s">
        <v>601</v>
      </c>
      <c r="C44" s="273">
        <v>3456.8</v>
      </c>
      <c r="D44" s="272">
        <v>0.02</v>
      </c>
    </row>
    <row r="45" spans="1:4" ht="12.75">
      <c r="A45" s="271">
        <v>513503551</v>
      </c>
      <c r="B45" s="272" t="s">
        <v>301</v>
      </c>
      <c r="C45" s="273">
        <v>236336.63</v>
      </c>
      <c r="D45" s="272">
        <v>1.65</v>
      </c>
    </row>
    <row r="46" spans="1:4" s="263" customFormat="1" ht="12.75">
      <c r="A46" s="271">
        <v>513503571</v>
      </c>
      <c r="B46" s="272" t="s">
        <v>602</v>
      </c>
      <c r="C46" s="273">
        <v>2725.7</v>
      </c>
      <c r="D46" s="272">
        <v>0.02</v>
      </c>
    </row>
    <row r="47" spans="1:4" s="263" customFormat="1" ht="12.75">
      <c r="A47" s="271">
        <v>513503591</v>
      </c>
      <c r="B47" s="272" t="s">
        <v>603</v>
      </c>
      <c r="C47" s="273">
        <v>10900</v>
      </c>
      <c r="D47" s="272">
        <v>0.08</v>
      </c>
    </row>
    <row r="48" spans="1:4" ht="12.75">
      <c r="A48" s="271">
        <v>513603611</v>
      </c>
      <c r="B48" s="272" t="s">
        <v>302</v>
      </c>
      <c r="C48" s="273">
        <v>293479.7</v>
      </c>
      <c r="D48" s="272">
        <v>2.04</v>
      </c>
    </row>
    <row r="49" spans="1:4" s="263" customFormat="1" ht="12.75">
      <c r="A49" s="271">
        <v>513603613</v>
      </c>
      <c r="B49" s="272" t="s">
        <v>604</v>
      </c>
      <c r="C49" s="273">
        <v>38901.98</v>
      </c>
      <c r="D49" s="272">
        <v>0.27</v>
      </c>
    </row>
    <row r="50" spans="1:4" ht="12.75">
      <c r="A50" s="271">
        <v>513703751</v>
      </c>
      <c r="B50" s="272" t="s">
        <v>303</v>
      </c>
      <c r="C50" s="273">
        <v>32642.12</v>
      </c>
      <c r="D50" s="272">
        <v>0.23</v>
      </c>
    </row>
    <row r="51" spans="1:4" ht="12.75">
      <c r="A51" s="271">
        <v>513803821</v>
      </c>
      <c r="B51" s="272" t="s">
        <v>304</v>
      </c>
      <c r="C51" s="273">
        <v>211501.94</v>
      </c>
      <c r="D51" s="272">
        <v>1.47</v>
      </c>
    </row>
    <row r="52" spans="1:4" s="263" customFormat="1" ht="12.75">
      <c r="A52" s="271">
        <v>513903921</v>
      </c>
      <c r="B52" s="272" t="s">
        <v>605</v>
      </c>
      <c r="C52" s="273">
        <v>1625</v>
      </c>
      <c r="D52" s="272">
        <v>0.01</v>
      </c>
    </row>
    <row r="53" spans="1:4" s="170" customFormat="1" ht="12.75">
      <c r="A53" s="271">
        <v>513903981</v>
      </c>
      <c r="B53" s="272" t="s">
        <v>402</v>
      </c>
      <c r="C53" s="273">
        <v>61580</v>
      </c>
      <c r="D53" s="272">
        <v>0.43</v>
      </c>
    </row>
    <row r="54" spans="1:4" ht="12.75">
      <c r="A54" s="271">
        <v>522104231</v>
      </c>
      <c r="B54" s="272" t="s">
        <v>305</v>
      </c>
      <c r="C54" s="273">
        <v>1578366.8</v>
      </c>
      <c r="D54" s="272">
        <v>10.99</v>
      </c>
    </row>
    <row r="55" spans="1:4" ht="12.75">
      <c r="A55" s="271">
        <v>522104232</v>
      </c>
      <c r="B55" s="272" t="s">
        <v>306</v>
      </c>
      <c r="C55" s="273">
        <v>252498.08</v>
      </c>
      <c r="D55" s="272">
        <v>1.76</v>
      </c>
    </row>
    <row r="56" spans="1:4" ht="12.75">
      <c r="A56" s="271">
        <v>524104411</v>
      </c>
      <c r="B56" s="272" t="s">
        <v>307</v>
      </c>
      <c r="C56" s="273">
        <v>330736.9</v>
      </c>
      <c r="D56" s="272">
        <v>2.3</v>
      </c>
    </row>
    <row r="57" spans="1:4" s="263" customFormat="1" ht="12.75">
      <c r="A57" s="271">
        <v>525204521</v>
      </c>
      <c r="B57" s="272" t="s">
        <v>606</v>
      </c>
      <c r="C57" s="273">
        <v>42973.22</v>
      </c>
      <c r="D57" s="272">
        <v>0.3</v>
      </c>
    </row>
    <row r="58" spans="1:4" s="263" customFormat="1" ht="12.75">
      <c r="A58" s="271">
        <v>533208531</v>
      </c>
      <c r="B58" s="272" t="s">
        <v>607</v>
      </c>
      <c r="C58" s="273">
        <v>7000</v>
      </c>
      <c r="D58" s="272">
        <v>0.05</v>
      </c>
    </row>
    <row r="59" spans="1:4" ht="12.75">
      <c r="A59" s="271">
        <v>541109211</v>
      </c>
      <c r="B59" s="272" t="s">
        <v>568</v>
      </c>
      <c r="C59" s="273">
        <v>104822.62</v>
      </c>
      <c r="D59" s="272">
        <v>0.73</v>
      </c>
    </row>
    <row r="60" spans="1:4" ht="12.75">
      <c r="A60" s="10"/>
      <c r="B60" s="10" t="s">
        <v>124</v>
      </c>
      <c r="C60" s="237">
        <f>SUM(C7:C59)</f>
        <v>14362288.67</v>
      </c>
      <c r="D60" s="238">
        <v>1</v>
      </c>
    </row>
    <row r="61" spans="1:4" ht="12.75">
      <c r="A61" s="108"/>
      <c r="B61" s="108"/>
      <c r="C61" s="120"/>
      <c r="D61" s="121"/>
    </row>
    <row r="62" spans="1:4" ht="12.75">
      <c r="A62" s="108"/>
      <c r="B62" s="108"/>
      <c r="C62" s="120"/>
      <c r="D62" s="121"/>
    </row>
    <row r="63" spans="1:4" ht="12.75">
      <c r="A63" s="108"/>
      <c r="B63" s="108"/>
      <c r="C63" s="120"/>
      <c r="D63" s="121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zoomScalePageLayoutView="0" workbookViewId="0" topLeftCell="A1">
      <selection activeCell="C22" sqref="C22"/>
    </sheetView>
  </sheetViews>
  <sheetFormatPr defaultColWidth="11.421875" defaultRowHeight="15"/>
  <cols>
    <col min="1" max="1" width="22.421875" style="163" customWidth="1"/>
    <col min="2" max="2" width="37.8515625" style="163" customWidth="1"/>
    <col min="3" max="4" width="20.57421875" style="163" bestFit="1" customWidth="1"/>
    <col min="5" max="5" width="18.140625" style="163" customWidth="1"/>
    <col min="6" max="6" width="15.57421875" style="163" customWidth="1"/>
    <col min="7" max="7" width="16.8515625" style="163" customWidth="1"/>
    <col min="8" max="8" width="6.7109375" style="163" customWidth="1"/>
    <col min="9" max="16384" width="11.421875" style="163" customWidth="1"/>
  </cols>
  <sheetData>
    <row r="1" spans="1:2" s="4" customFormat="1" ht="17.25" customHeight="1">
      <c r="A1" s="2" t="s">
        <v>53</v>
      </c>
      <c r="B1" s="2"/>
    </row>
    <row r="2" spans="1:2" s="4" customFormat="1" ht="12.75">
      <c r="A2" s="2" t="s">
        <v>56</v>
      </c>
      <c r="B2" s="2"/>
    </row>
    <row r="3" s="4" customFormat="1" ht="12.75"/>
    <row r="4" spans="1:4" s="4" customFormat="1" ht="12.75">
      <c r="A4" s="43" t="s">
        <v>160</v>
      </c>
      <c r="B4" s="43"/>
      <c r="D4" s="44" t="s">
        <v>75</v>
      </c>
    </row>
    <row r="5" spans="1:3" s="15" customFormat="1" ht="12.75">
      <c r="A5" s="13"/>
      <c r="B5" s="13"/>
      <c r="C5" s="14"/>
    </row>
    <row r="6" spans="1:7" ht="12.75">
      <c r="A6" s="45" t="s">
        <v>131</v>
      </c>
      <c r="B6" s="46" t="s">
        <v>128</v>
      </c>
      <c r="C6" s="47" t="s">
        <v>115</v>
      </c>
      <c r="D6" s="47" t="s">
        <v>116</v>
      </c>
      <c r="E6" s="47" t="s">
        <v>4</v>
      </c>
      <c r="F6" s="116" t="s">
        <v>2</v>
      </c>
      <c r="G6" s="116" t="s">
        <v>112</v>
      </c>
    </row>
    <row r="7" spans="1:7" ht="12.75">
      <c r="A7" s="7" t="s">
        <v>569</v>
      </c>
      <c r="B7" s="7" t="s">
        <v>130</v>
      </c>
      <c r="C7" s="8">
        <v>152306509.4</v>
      </c>
      <c r="D7" s="8">
        <v>152306509.4</v>
      </c>
      <c r="E7" s="34">
        <f>D7-C7</f>
        <v>0</v>
      </c>
      <c r="F7" s="72"/>
      <c r="G7" s="141"/>
    </row>
    <row r="8" spans="1:7" s="236" customFormat="1" ht="12.75">
      <c r="A8" s="7" t="s">
        <v>555</v>
      </c>
      <c r="B8" s="7" t="s">
        <v>556</v>
      </c>
      <c r="C8" s="8">
        <v>1913634.6</v>
      </c>
      <c r="D8" s="8">
        <v>1913634.6</v>
      </c>
      <c r="E8" s="34">
        <v>0</v>
      </c>
      <c r="F8" s="4"/>
      <c r="G8" s="141"/>
    </row>
    <row r="9" spans="1:7" ht="12.75">
      <c r="A9" s="10"/>
      <c r="B9" s="10" t="s">
        <v>124</v>
      </c>
      <c r="C9" s="11">
        <f>SUM(C7:C7)</f>
        <v>152306509.4</v>
      </c>
      <c r="D9" s="11">
        <f>SUM(D7:D8)</f>
        <v>154220144</v>
      </c>
      <c r="E9" s="12">
        <f>E8</f>
        <v>0</v>
      </c>
      <c r="F9" s="12"/>
      <c r="G9" s="138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5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zoomScalePageLayoutView="0" workbookViewId="0" topLeftCell="B28">
      <selection activeCell="I51" sqref="I51"/>
    </sheetView>
  </sheetViews>
  <sheetFormatPr defaultColWidth="11.421875" defaultRowHeight="15"/>
  <cols>
    <col min="1" max="1" width="18.421875" style="163" customWidth="1"/>
    <col min="2" max="2" width="30.28125" style="163" customWidth="1"/>
    <col min="3" max="5" width="18.28125" style="163" bestFit="1" customWidth="1"/>
    <col min="6" max="6" width="19.7109375" style="163" customWidth="1"/>
    <col min="7" max="7" width="6.7109375" style="163" customWidth="1"/>
    <col min="8" max="16384" width="11.421875" style="163" customWidth="1"/>
  </cols>
  <sheetData>
    <row r="1" spans="1:2" s="4" customFormat="1" ht="12.75">
      <c r="A1" s="2" t="s">
        <v>53</v>
      </c>
      <c r="B1" s="2"/>
    </row>
    <row r="2" spans="1:2" s="4" customFormat="1" ht="12.75">
      <c r="A2" s="2" t="s">
        <v>56</v>
      </c>
      <c r="B2" s="2"/>
    </row>
    <row r="3" s="4" customFormat="1" ht="12.75"/>
    <row r="4" spans="1:4" s="4" customFormat="1" ht="12.75">
      <c r="A4" s="43" t="s">
        <v>161</v>
      </c>
      <c r="B4" s="43"/>
      <c r="D4" s="44" t="s">
        <v>76</v>
      </c>
    </row>
    <row r="5" spans="1:3" s="15" customFormat="1" ht="12.75">
      <c r="A5" s="13"/>
      <c r="B5" s="13"/>
      <c r="C5" s="14"/>
    </row>
    <row r="6" spans="1:6" ht="12.75">
      <c r="A6" s="256" t="s">
        <v>131</v>
      </c>
      <c r="B6" s="257" t="s">
        <v>128</v>
      </c>
      <c r="C6" s="258" t="s">
        <v>115</v>
      </c>
      <c r="D6" s="258" t="s">
        <v>116</v>
      </c>
      <c r="E6" s="258" t="s">
        <v>4</v>
      </c>
      <c r="F6" s="258" t="s">
        <v>112</v>
      </c>
    </row>
    <row r="7" spans="1:6" s="75" customFormat="1" ht="12.75">
      <c r="A7" s="252"/>
      <c r="B7" s="265" t="s">
        <v>275</v>
      </c>
      <c r="C7" s="161">
        <v>-90819157.56</v>
      </c>
      <c r="D7" s="161">
        <v>-108666900.91</v>
      </c>
      <c r="E7" s="161">
        <v>-17847743.35</v>
      </c>
      <c r="F7" s="242">
        <v>0</v>
      </c>
    </row>
    <row r="8" spans="1:6" ht="12.75">
      <c r="A8" s="253">
        <v>322000001</v>
      </c>
      <c r="B8" s="172" t="s">
        <v>407</v>
      </c>
      <c r="C8" s="161">
        <v>-133496.66</v>
      </c>
      <c r="D8" s="161">
        <v>-133496.66</v>
      </c>
      <c r="E8" s="161">
        <v>0</v>
      </c>
      <c r="F8" s="242">
        <v>0</v>
      </c>
    </row>
    <row r="9" spans="1:6" ht="12.75">
      <c r="A9" s="253">
        <v>322000002</v>
      </c>
      <c r="B9" s="172" t="s">
        <v>408</v>
      </c>
      <c r="C9" s="161">
        <v>-815476.16</v>
      </c>
      <c r="D9" s="161">
        <v>-815476.16</v>
      </c>
      <c r="E9" s="161">
        <v>0</v>
      </c>
      <c r="F9" s="242">
        <v>0</v>
      </c>
    </row>
    <row r="10" spans="1:6" ht="12.75">
      <c r="A10" s="253">
        <v>322000003</v>
      </c>
      <c r="B10" s="172" t="s">
        <v>409</v>
      </c>
      <c r="C10" s="161">
        <v>-58516.36</v>
      </c>
      <c r="D10" s="161">
        <v>-58516.36</v>
      </c>
      <c r="E10" s="161">
        <v>0</v>
      </c>
      <c r="F10" s="242">
        <v>0</v>
      </c>
    </row>
    <row r="11" spans="1:6" ht="12.75">
      <c r="A11" s="253">
        <v>322000004</v>
      </c>
      <c r="B11" s="172" t="s">
        <v>410</v>
      </c>
      <c r="C11" s="160">
        <v>-87.57</v>
      </c>
      <c r="D11" s="160">
        <v>-87.57</v>
      </c>
      <c r="E11" s="161">
        <v>0</v>
      </c>
      <c r="F11" s="242">
        <v>0</v>
      </c>
    </row>
    <row r="12" spans="1:6" ht="12.75">
      <c r="A12" s="253">
        <v>322000005</v>
      </c>
      <c r="B12" s="172" t="s">
        <v>411</v>
      </c>
      <c r="C12" s="161">
        <v>-72681.3</v>
      </c>
      <c r="D12" s="161">
        <v>-72681.3</v>
      </c>
      <c r="E12" s="161">
        <v>0</v>
      </c>
      <c r="F12" s="242">
        <v>0</v>
      </c>
    </row>
    <row r="13" spans="1:6" ht="12.75">
      <c r="A13" s="253">
        <v>322000006</v>
      </c>
      <c r="B13" s="172" t="s">
        <v>412</v>
      </c>
      <c r="C13" s="160">
        <v>480</v>
      </c>
      <c r="D13" s="160">
        <v>480</v>
      </c>
      <c r="E13" s="161">
        <v>0</v>
      </c>
      <c r="F13" s="242">
        <v>0</v>
      </c>
    </row>
    <row r="14" spans="1:6" s="170" customFormat="1" ht="12.75">
      <c r="A14" s="253">
        <v>322000007</v>
      </c>
      <c r="B14" s="172" t="s">
        <v>413</v>
      </c>
      <c r="C14" s="161">
        <v>-311879.42</v>
      </c>
      <c r="D14" s="161">
        <v>-311879.42</v>
      </c>
      <c r="E14" s="161">
        <v>0</v>
      </c>
      <c r="F14" s="242">
        <v>0</v>
      </c>
    </row>
    <row r="15" spans="1:6" s="170" customFormat="1" ht="12.75">
      <c r="A15" s="253">
        <v>322000009</v>
      </c>
      <c r="B15" s="172" t="s">
        <v>414</v>
      </c>
      <c r="C15" s="161">
        <v>-744165.41</v>
      </c>
      <c r="D15" s="161">
        <v>-744165.41</v>
      </c>
      <c r="E15" s="161">
        <v>0</v>
      </c>
      <c r="F15" s="242">
        <v>0</v>
      </c>
    </row>
    <row r="16" spans="1:6" s="170" customFormat="1" ht="12.75">
      <c r="A16" s="253">
        <v>322000010</v>
      </c>
      <c r="B16" s="172" t="s">
        <v>415</v>
      </c>
      <c r="C16" s="161">
        <v>-54649.41</v>
      </c>
      <c r="D16" s="161">
        <v>-54649.41</v>
      </c>
      <c r="E16" s="161">
        <v>0</v>
      </c>
      <c r="F16" s="242">
        <v>0</v>
      </c>
    </row>
    <row r="17" spans="1:6" s="170" customFormat="1" ht="12.75">
      <c r="A17" s="253">
        <v>322000011</v>
      </c>
      <c r="B17" s="172" t="s">
        <v>175</v>
      </c>
      <c r="C17" s="161">
        <v>-8972.43</v>
      </c>
      <c r="D17" s="161">
        <v>-8972.43</v>
      </c>
      <c r="E17" s="161">
        <v>0</v>
      </c>
      <c r="F17" s="242">
        <v>0</v>
      </c>
    </row>
    <row r="18" spans="1:6" s="170" customFormat="1" ht="12.75">
      <c r="A18" s="253">
        <v>322000013</v>
      </c>
      <c r="B18" s="172" t="s">
        <v>416</v>
      </c>
      <c r="C18" s="161">
        <v>-35256.22</v>
      </c>
      <c r="D18" s="161">
        <v>-35256.22</v>
      </c>
      <c r="E18" s="161">
        <v>0</v>
      </c>
      <c r="F18" s="242">
        <v>0</v>
      </c>
    </row>
    <row r="19" spans="1:6" s="170" customFormat="1" ht="12.75">
      <c r="A19" s="253">
        <v>322000014</v>
      </c>
      <c r="B19" s="172" t="s">
        <v>417</v>
      </c>
      <c r="C19" s="161">
        <v>-5950</v>
      </c>
      <c r="D19" s="161">
        <v>-5950</v>
      </c>
      <c r="E19" s="161">
        <v>0</v>
      </c>
      <c r="F19" s="242">
        <v>0</v>
      </c>
    </row>
    <row r="20" spans="1:6" s="170" customFormat="1" ht="12.75">
      <c r="A20" s="253">
        <v>322000015</v>
      </c>
      <c r="B20" s="172" t="s">
        <v>418</v>
      </c>
      <c r="C20" s="161">
        <v>-6440</v>
      </c>
      <c r="D20" s="161">
        <v>-6440</v>
      </c>
      <c r="E20" s="161">
        <v>0</v>
      </c>
      <c r="F20" s="242">
        <v>0</v>
      </c>
    </row>
    <row r="21" spans="1:6" s="170" customFormat="1" ht="12.75">
      <c r="A21" s="253">
        <v>322000016</v>
      </c>
      <c r="B21" s="172" t="s">
        <v>419</v>
      </c>
      <c r="C21" s="161">
        <v>-2273461.15</v>
      </c>
      <c r="D21" s="161">
        <v>-2273461.15</v>
      </c>
      <c r="E21" s="161">
        <v>0</v>
      </c>
      <c r="F21" s="242">
        <v>0</v>
      </c>
    </row>
    <row r="22" spans="1:6" s="170" customFormat="1" ht="12.75">
      <c r="A22" s="253">
        <v>322000017</v>
      </c>
      <c r="B22" s="172" t="s">
        <v>420</v>
      </c>
      <c r="C22" s="161">
        <v>-580278.15</v>
      </c>
      <c r="D22" s="161">
        <v>-580278.15</v>
      </c>
      <c r="E22" s="161">
        <v>0</v>
      </c>
      <c r="F22" s="242">
        <v>0</v>
      </c>
    </row>
    <row r="23" spans="1:6" s="170" customFormat="1" ht="12.75">
      <c r="A23" s="253">
        <v>322000018</v>
      </c>
      <c r="B23" s="172" t="s">
        <v>239</v>
      </c>
      <c r="C23" s="161">
        <v>-720857.83</v>
      </c>
      <c r="D23" s="161">
        <v>-720857.83</v>
      </c>
      <c r="E23" s="161">
        <v>0</v>
      </c>
      <c r="F23" s="242">
        <v>0</v>
      </c>
    </row>
    <row r="24" spans="1:6" s="170" customFormat="1" ht="12.75">
      <c r="A24" s="253">
        <v>322000019</v>
      </c>
      <c r="B24" s="172" t="s">
        <v>332</v>
      </c>
      <c r="C24" s="161">
        <v>-48614.89</v>
      </c>
      <c r="D24" s="161">
        <v>-48614.89</v>
      </c>
      <c r="E24" s="161">
        <v>0</v>
      </c>
      <c r="F24" s="242">
        <v>0</v>
      </c>
    </row>
    <row r="25" spans="1:6" s="170" customFormat="1" ht="12.75">
      <c r="A25" s="253">
        <v>322000020</v>
      </c>
      <c r="B25" s="172" t="s">
        <v>421</v>
      </c>
      <c r="C25" s="161">
        <v>1470874.27</v>
      </c>
      <c r="D25" s="161">
        <v>1481249.81</v>
      </c>
      <c r="E25" s="161">
        <v>10375.54</v>
      </c>
      <c r="F25" s="242">
        <v>0</v>
      </c>
    </row>
    <row r="26" spans="1:6" s="170" customFormat="1" ht="12.75">
      <c r="A26" s="253">
        <v>322000023</v>
      </c>
      <c r="B26" s="172" t="s">
        <v>380</v>
      </c>
      <c r="C26" s="160">
        <v>78</v>
      </c>
      <c r="D26" s="160">
        <v>78</v>
      </c>
      <c r="E26" s="161">
        <v>0</v>
      </c>
      <c r="F26" s="242">
        <v>0</v>
      </c>
    </row>
    <row r="27" spans="1:6" s="236" customFormat="1" ht="12.75">
      <c r="A27" s="253">
        <v>322000025</v>
      </c>
      <c r="B27" s="172" t="s">
        <v>557</v>
      </c>
      <c r="C27" s="161">
        <v>100992.14</v>
      </c>
      <c r="D27" s="161">
        <v>100992.14</v>
      </c>
      <c r="E27" s="161">
        <v>0</v>
      </c>
      <c r="F27" s="242">
        <v>0</v>
      </c>
    </row>
    <row r="28" spans="1:6" s="170" customFormat="1" ht="12.75">
      <c r="A28" s="253">
        <v>322000026</v>
      </c>
      <c r="B28" s="172" t="s">
        <v>285</v>
      </c>
      <c r="C28" s="160">
        <v>533.41</v>
      </c>
      <c r="D28" s="160">
        <v>533.41</v>
      </c>
      <c r="E28" s="161">
        <v>0</v>
      </c>
      <c r="F28" s="242">
        <v>0</v>
      </c>
    </row>
    <row r="29" spans="1:6" s="236" customFormat="1" ht="12.75">
      <c r="A29" s="253">
        <v>322000027</v>
      </c>
      <c r="B29" s="172" t="s">
        <v>558</v>
      </c>
      <c r="C29" s="161">
        <v>39907406.15</v>
      </c>
      <c r="D29" s="161">
        <v>39907406.15</v>
      </c>
      <c r="E29" s="161">
        <v>0</v>
      </c>
      <c r="F29" s="242">
        <v>0</v>
      </c>
    </row>
    <row r="30" spans="1:6" s="248" customFormat="1" ht="12.75">
      <c r="A30" s="253">
        <v>322000028</v>
      </c>
      <c r="B30" s="172" t="s">
        <v>570</v>
      </c>
      <c r="C30" s="160"/>
      <c r="D30" s="161">
        <v>1173179.7</v>
      </c>
      <c r="E30" s="161">
        <v>1173179.7</v>
      </c>
      <c r="F30" s="242">
        <v>0</v>
      </c>
    </row>
    <row r="31" spans="1:6" s="248" customFormat="1" ht="12.75">
      <c r="A31" s="253">
        <v>322000029</v>
      </c>
      <c r="B31" s="172" t="s">
        <v>571</v>
      </c>
      <c r="C31" s="160"/>
      <c r="D31" s="160">
        <v>-348</v>
      </c>
      <c r="E31" s="160">
        <v>-348</v>
      </c>
      <c r="F31" s="242">
        <v>0</v>
      </c>
    </row>
    <row r="32" spans="1:6" s="170" customFormat="1" ht="12.75">
      <c r="A32" s="253">
        <v>322000102</v>
      </c>
      <c r="B32" s="172" t="s">
        <v>422</v>
      </c>
      <c r="C32" s="161">
        <v>-34956.25</v>
      </c>
      <c r="D32" s="161">
        <v>-34956.25</v>
      </c>
      <c r="E32" s="161">
        <v>0</v>
      </c>
      <c r="F32" s="242">
        <v>0</v>
      </c>
    </row>
    <row r="33" spans="1:6" s="170" customFormat="1" ht="12.75">
      <c r="A33" s="253">
        <v>322000103</v>
      </c>
      <c r="B33" s="172" t="s">
        <v>423</v>
      </c>
      <c r="C33" s="160">
        <v>-480</v>
      </c>
      <c r="D33" s="160">
        <v>-480</v>
      </c>
      <c r="E33" s="161">
        <v>0</v>
      </c>
      <c r="F33" s="242">
        <v>0</v>
      </c>
    </row>
    <row r="34" spans="1:6" s="170" customFormat="1" ht="12.75">
      <c r="A34" s="253">
        <v>322000104</v>
      </c>
      <c r="B34" s="172" t="s">
        <v>424</v>
      </c>
      <c r="C34" s="161">
        <v>-404712.61</v>
      </c>
      <c r="D34" s="161">
        <v>-404712.61</v>
      </c>
      <c r="E34" s="161">
        <v>0</v>
      </c>
      <c r="F34" s="242">
        <v>0</v>
      </c>
    </row>
    <row r="35" spans="1:6" s="170" customFormat="1" ht="12.75">
      <c r="A35" s="253">
        <v>322000106</v>
      </c>
      <c r="B35" s="172" t="s">
        <v>425</v>
      </c>
      <c r="C35" s="161">
        <v>-1413695.19</v>
      </c>
      <c r="D35" s="161">
        <v>-1413695.19</v>
      </c>
      <c r="E35" s="161">
        <v>0</v>
      </c>
      <c r="F35" s="242">
        <v>0</v>
      </c>
    </row>
    <row r="36" spans="1:6" s="170" customFormat="1" ht="12.75">
      <c r="A36" s="253">
        <v>322000107</v>
      </c>
      <c r="B36" s="172" t="s">
        <v>426</v>
      </c>
      <c r="C36" s="161">
        <v>-12944306.1</v>
      </c>
      <c r="D36" s="161">
        <v>-12944306.1</v>
      </c>
      <c r="E36" s="161">
        <v>0</v>
      </c>
      <c r="F36" s="242">
        <v>0</v>
      </c>
    </row>
    <row r="37" spans="1:6" s="170" customFormat="1" ht="12.75">
      <c r="A37" s="253">
        <v>322000108</v>
      </c>
      <c r="B37" s="172" t="s">
        <v>427</v>
      </c>
      <c r="C37" s="161">
        <v>-1392681.43</v>
      </c>
      <c r="D37" s="161">
        <v>-1392681.43</v>
      </c>
      <c r="E37" s="161">
        <v>0</v>
      </c>
      <c r="F37" s="242">
        <v>0</v>
      </c>
    </row>
    <row r="38" spans="1:6" s="170" customFormat="1" ht="12.75">
      <c r="A38" s="253">
        <v>322000109</v>
      </c>
      <c r="B38" s="172" t="s">
        <v>428</v>
      </c>
      <c r="C38" s="161">
        <v>-551722.04</v>
      </c>
      <c r="D38" s="161">
        <v>-551722.04</v>
      </c>
      <c r="E38" s="161">
        <v>0</v>
      </c>
      <c r="F38" s="242">
        <v>0</v>
      </c>
    </row>
    <row r="39" spans="1:6" s="208" customFormat="1" ht="12.75">
      <c r="A39" s="253">
        <v>322000110</v>
      </c>
      <c r="B39" s="172" t="s">
        <v>531</v>
      </c>
      <c r="C39" s="161">
        <v>-297905.62</v>
      </c>
      <c r="D39" s="161">
        <v>-297905.62</v>
      </c>
      <c r="E39" s="161">
        <v>0</v>
      </c>
      <c r="F39" s="242">
        <v>0</v>
      </c>
    </row>
    <row r="40" spans="1:6" s="170" customFormat="1" ht="12.75">
      <c r="A40" s="253">
        <v>322000111</v>
      </c>
      <c r="B40" s="172" t="s">
        <v>429</v>
      </c>
      <c r="C40" s="161">
        <v>-32042894.55</v>
      </c>
      <c r="D40" s="161">
        <v>-32042894.55</v>
      </c>
      <c r="E40" s="161">
        <v>0</v>
      </c>
      <c r="F40" s="242">
        <v>0</v>
      </c>
    </row>
    <row r="41" spans="1:6" s="170" customFormat="1" ht="12.75">
      <c r="A41" s="253">
        <v>322000112</v>
      </c>
      <c r="B41" s="172" t="s">
        <v>430</v>
      </c>
      <c r="C41" s="161">
        <v>-1468842.13</v>
      </c>
      <c r="D41" s="161">
        <v>-1468842.13</v>
      </c>
      <c r="E41" s="161">
        <v>0</v>
      </c>
      <c r="F41" s="242">
        <v>0</v>
      </c>
    </row>
    <row r="42" spans="1:6" s="224" customFormat="1" ht="12.75">
      <c r="A42" s="253">
        <v>322000113</v>
      </c>
      <c r="B42" s="172" t="s">
        <v>550</v>
      </c>
      <c r="C42" s="161">
        <v>-3082055.29</v>
      </c>
      <c r="D42" s="161">
        <v>-3082055.29</v>
      </c>
      <c r="E42" s="161">
        <v>0</v>
      </c>
      <c r="F42" s="242">
        <v>0</v>
      </c>
    </row>
    <row r="43" spans="1:6" s="224" customFormat="1" ht="12.75">
      <c r="A43" s="253">
        <v>322000114</v>
      </c>
      <c r="B43" s="172" t="s">
        <v>551</v>
      </c>
      <c r="C43" s="161">
        <v>-4064678.29</v>
      </c>
      <c r="D43" s="161">
        <v>-4064678.29</v>
      </c>
      <c r="E43" s="161">
        <v>0</v>
      </c>
      <c r="F43" s="242">
        <v>0</v>
      </c>
    </row>
    <row r="44" spans="1:6" s="224" customFormat="1" ht="12.75">
      <c r="A44" s="253">
        <v>322000115</v>
      </c>
      <c r="B44" s="172" t="s">
        <v>552</v>
      </c>
      <c r="C44" s="161">
        <v>-3750421.01</v>
      </c>
      <c r="D44" s="161">
        <v>-3750421.01</v>
      </c>
      <c r="E44" s="161">
        <v>0</v>
      </c>
      <c r="F44" s="242">
        <v>0</v>
      </c>
    </row>
    <row r="45" spans="1:6" s="248" customFormat="1" ht="12.75">
      <c r="A45" s="253">
        <v>322000116</v>
      </c>
      <c r="B45" s="172" t="s">
        <v>572</v>
      </c>
      <c r="C45" s="160"/>
      <c r="D45" s="161">
        <v>-1173275.76</v>
      </c>
      <c r="E45" s="161">
        <v>-1173275.76</v>
      </c>
      <c r="F45" s="242">
        <v>0</v>
      </c>
    </row>
    <row r="46" spans="1:6" ht="12.75">
      <c r="A46" s="172"/>
      <c r="B46" s="172" t="s">
        <v>333</v>
      </c>
      <c r="C46" s="161">
        <v>-25839769.5</v>
      </c>
      <c r="D46" s="161">
        <v>-25829838.02</v>
      </c>
      <c r="E46" s="161">
        <v>9931.48</v>
      </c>
      <c r="F46" s="242">
        <v>0</v>
      </c>
    </row>
    <row r="47" spans="1:6" ht="12.75">
      <c r="A47" s="176"/>
      <c r="B47" s="254" t="s">
        <v>125</v>
      </c>
      <c r="C47" s="255">
        <f>+C7+C46</f>
        <v>-116658927.06</v>
      </c>
      <c r="D47" s="255">
        <f>+D7+D46</f>
        <v>-134496738.93</v>
      </c>
      <c r="E47" s="255">
        <f>+C47-D47</f>
        <v>17837811.870000005</v>
      </c>
      <c r="F47" s="255">
        <f>SUM(F8:F9)</f>
        <v>0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zoomScalePageLayoutView="0" workbookViewId="0" topLeftCell="A1">
      <selection activeCell="C61" sqref="C61"/>
    </sheetView>
  </sheetViews>
  <sheetFormatPr defaultColWidth="11.421875" defaultRowHeight="15"/>
  <cols>
    <col min="1" max="1" width="17.8515625" style="32" customWidth="1"/>
    <col min="2" max="2" width="37.57421875" style="32" customWidth="1"/>
    <col min="3" max="3" width="18.28125" style="41" bestFit="1" customWidth="1"/>
    <col min="4" max="4" width="24.7109375" style="32" customWidth="1"/>
    <col min="5" max="5" width="6.7109375" style="32" customWidth="1"/>
    <col min="6" max="6" width="11.421875" style="32" customWidth="1"/>
    <col min="7" max="7" width="30.7109375" style="32" customWidth="1"/>
    <col min="8" max="16384" width="11.421875" style="32" customWidth="1"/>
  </cols>
  <sheetData>
    <row r="1" spans="1:4" s="29" customFormat="1" ht="12.75">
      <c r="A1" s="162" t="s">
        <v>53</v>
      </c>
      <c r="B1" s="162"/>
      <c r="C1" s="28"/>
      <c r="D1" s="163"/>
    </row>
    <row r="2" spans="1:4" s="29" customFormat="1" ht="12.75">
      <c r="A2" s="162" t="s">
        <v>54</v>
      </c>
      <c r="B2" s="162"/>
      <c r="C2" s="28"/>
      <c r="D2" s="163"/>
    </row>
    <row r="3" spans="1:4" s="29" customFormat="1" ht="12.75">
      <c r="A3" s="163"/>
      <c r="B3" s="163"/>
      <c r="C3" s="28"/>
      <c r="D3" s="163"/>
    </row>
    <row r="4" spans="1:4" s="29" customFormat="1" ht="15">
      <c r="A4" s="43" t="s">
        <v>142</v>
      </c>
      <c r="B4" s="30"/>
      <c r="C4" s="31"/>
      <c r="D4" s="44" t="s">
        <v>69</v>
      </c>
    </row>
    <row r="5" spans="1:4" s="29" customFormat="1" ht="15">
      <c r="A5" s="336"/>
      <c r="B5" s="336"/>
      <c r="C5" s="337"/>
      <c r="D5" s="337"/>
    </row>
    <row r="6" spans="1:4" ht="14.25" hidden="1">
      <c r="A6" s="45" t="s">
        <v>131</v>
      </c>
      <c r="B6" s="46" t="s">
        <v>128</v>
      </c>
      <c r="C6" s="40" t="s">
        <v>1</v>
      </c>
      <c r="D6" s="116" t="s">
        <v>2</v>
      </c>
    </row>
    <row r="7" spans="1:4" ht="15" customHeight="1" hidden="1">
      <c r="A7" s="7"/>
      <c r="B7" s="33"/>
      <c r="C7" s="34"/>
      <c r="D7" s="8"/>
    </row>
    <row r="8" spans="1:4" ht="14.25" hidden="1">
      <c r="A8" s="7"/>
      <c r="B8" s="33"/>
      <c r="C8" s="34"/>
      <c r="D8" s="8"/>
    </row>
    <row r="9" spans="1:4" ht="14.25" hidden="1">
      <c r="A9" s="7"/>
      <c r="B9" s="33"/>
      <c r="C9" s="34"/>
      <c r="D9" s="8"/>
    </row>
    <row r="10" spans="1:4" ht="14.25" hidden="1">
      <c r="A10" s="7"/>
      <c r="B10" s="33"/>
      <c r="C10" s="34"/>
      <c r="D10" s="8"/>
    </row>
    <row r="11" spans="1:4" ht="14.25" hidden="1">
      <c r="A11" s="7"/>
      <c r="B11" s="33"/>
      <c r="C11" s="34"/>
      <c r="D11" s="8"/>
    </row>
    <row r="12" spans="1:4" ht="14.25" hidden="1">
      <c r="A12" s="7"/>
      <c r="B12" s="33"/>
      <c r="C12" s="34"/>
      <c r="D12" s="8"/>
    </row>
    <row r="13" spans="1:4" ht="14.25" hidden="1">
      <c r="A13" s="7"/>
      <c r="B13" s="33"/>
      <c r="C13" s="34"/>
      <c r="D13" s="8"/>
    </row>
    <row r="14" spans="1:4" ht="14.25" hidden="1">
      <c r="A14" s="35"/>
      <c r="B14" s="35"/>
      <c r="C14" s="36"/>
      <c r="D14" s="37"/>
    </row>
    <row r="15" spans="1:4" ht="14.25" hidden="1">
      <c r="A15" s="10"/>
      <c r="B15" s="10" t="s">
        <v>124</v>
      </c>
      <c r="C15" s="12">
        <f>+C14</f>
        <v>0</v>
      </c>
      <c r="D15" s="11"/>
    </row>
    <row r="16" ht="14.25" hidden="1">
      <c r="C16" s="32"/>
    </row>
    <row r="17" ht="14.25" hidden="1">
      <c r="C17" s="32"/>
    </row>
    <row r="18" spans="1:4" ht="15" hidden="1">
      <c r="A18" s="43" t="s">
        <v>98</v>
      </c>
      <c r="B18" s="30"/>
      <c r="C18" s="38"/>
      <c r="D18" s="44" t="s">
        <v>69</v>
      </c>
    </row>
    <row r="19" spans="1:4" ht="14.25" hidden="1">
      <c r="A19" s="29"/>
      <c r="B19" s="29"/>
      <c r="C19" s="39"/>
      <c r="D19" s="29"/>
    </row>
    <row r="20" spans="1:4" ht="14.25" hidden="1">
      <c r="A20" s="45" t="s">
        <v>131</v>
      </c>
      <c r="B20" s="46" t="s">
        <v>128</v>
      </c>
      <c r="C20" s="40" t="s">
        <v>1</v>
      </c>
      <c r="D20" s="116" t="s">
        <v>2</v>
      </c>
    </row>
    <row r="21" spans="1:4" ht="14.25" hidden="1">
      <c r="A21" s="7"/>
      <c r="B21" s="33"/>
      <c r="C21" s="34"/>
      <c r="D21" s="8"/>
    </row>
    <row r="22" spans="1:4" ht="14.25" hidden="1">
      <c r="A22" s="7"/>
      <c r="B22" s="33"/>
      <c r="C22" s="34"/>
      <c r="D22" s="8"/>
    </row>
    <row r="23" spans="1:4" ht="14.25" hidden="1">
      <c r="A23" s="7"/>
      <c r="B23" s="33"/>
      <c r="C23" s="34"/>
      <c r="D23" s="8"/>
    </row>
    <row r="24" spans="1:4" ht="14.25" hidden="1">
      <c r="A24" s="7"/>
      <c r="B24" s="33"/>
      <c r="C24" s="34"/>
      <c r="D24" s="8"/>
    </row>
    <row r="25" spans="1:4" ht="14.25" hidden="1">
      <c r="A25" s="7"/>
      <c r="B25" s="33"/>
      <c r="C25" s="34"/>
      <c r="D25" s="8"/>
    </row>
    <row r="26" spans="1:4" ht="14.25" hidden="1">
      <c r="A26" s="7"/>
      <c r="B26" s="33"/>
      <c r="C26" s="34"/>
      <c r="D26" s="8"/>
    </row>
    <row r="27" spans="1:4" ht="14.25" hidden="1">
      <c r="A27" s="7"/>
      <c r="B27" s="33"/>
      <c r="C27" s="34"/>
      <c r="D27" s="8"/>
    </row>
    <row r="28" spans="1:4" ht="14.25" hidden="1">
      <c r="A28" s="7"/>
      <c r="B28" s="33"/>
      <c r="C28" s="34"/>
      <c r="D28" s="8"/>
    </row>
    <row r="29" spans="1:4" ht="14.25" hidden="1">
      <c r="A29" s="7"/>
      <c r="B29" s="33"/>
      <c r="C29" s="34"/>
      <c r="D29" s="8"/>
    </row>
    <row r="30" spans="1:4" ht="14.25" hidden="1">
      <c r="A30" s="7"/>
      <c r="B30" s="33"/>
      <c r="C30" s="34"/>
      <c r="D30" s="8"/>
    </row>
    <row r="31" spans="1:4" ht="14.25" hidden="1">
      <c r="A31" s="10"/>
      <c r="B31" s="10" t="s">
        <v>124</v>
      </c>
      <c r="C31" s="12"/>
      <c r="D31" s="11"/>
    </row>
    <row r="32" spans="1:4" ht="14.25">
      <c r="A32" s="6"/>
      <c r="B32" s="6"/>
      <c r="C32" s="6"/>
      <c r="D32" s="6"/>
    </row>
    <row r="33" spans="1:4" ht="14.25">
      <c r="A33" s="6"/>
      <c r="B33" s="6"/>
      <c r="C33" s="6"/>
      <c r="D33" s="6"/>
    </row>
    <row r="34" spans="1:4" ht="14.25">
      <c r="A34" s="43" t="s">
        <v>138</v>
      </c>
      <c r="B34" s="67"/>
      <c r="C34" s="163"/>
      <c r="D34" s="44" t="s">
        <v>69</v>
      </c>
    </row>
    <row r="35" spans="1:4" ht="14.25">
      <c r="A35" s="163"/>
      <c r="B35" s="163"/>
      <c r="C35" s="163"/>
      <c r="D35" s="163"/>
    </row>
    <row r="36" spans="1:8" ht="14.25">
      <c r="A36" s="54" t="s">
        <v>131</v>
      </c>
      <c r="B36" s="55" t="s">
        <v>128</v>
      </c>
      <c r="C36" s="115" t="s">
        <v>1</v>
      </c>
      <c r="D36" s="116" t="s">
        <v>2</v>
      </c>
      <c r="G36" s="212"/>
      <c r="H36" s="212"/>
    </row>
    <row r="37" spans="1:8" ht="14.25">
      <c r="A37" s="172"/>
      <c r="B37" s="172"/>
      <c r="C37" s="152"/>
      <c r="D37" s="152" t="s">
        <v>284</v>
      </c>
      <c r="G37" s="212"/>
      <c r="H37" s="213"/>
    </row>
    <row r="38" spans="1:8" ht="14.25">
      <c r="A38" s="172"/>
      <c r="B38" s="172"/>
      <c r="C38" s="161"/>
      <c r="D38" s="152"/>
      <c r="G38" s="212"/>
      <c r="H38" s="213"/>
    </row>
    <row r="39" spans="1:8" ht="14.25" customHeight="1" hidden="1">
      <c r="A39" s="35"/>
      <c r="B39" s="35"/>
      <c r="C39" s="36"/>
      <c r="D39" s="8"/>
      <c r="G39" s="212"/>
      <c r="H39" s="212"/>
    </row>
    <row r="40" spans="1:8" ht="14.25" customHeight="1" hidden="1">
      <c r="A40" s="7"/>
      <c r="B40" s="33"/>
      <c r="C40" s="34"/>
      <c r="D40" s="8"/>
      <c r="G40" s="212"/>
      <c r="H40" s="213"/>
    </row>
    <row r="41" spans="1:8" ht="14.25">
      <c r="A41" s="7"/>
      <c r="B41" s="35" t="s">
        <v>207</v>
      </c>
      <c r="C41" s="36"/>
      <c r="D41" s="8"/>
      <c r="G41" s="212"/>
      <c r="H41" s="212"/>
    </row>
    <row r="42" spans="1:8" ht="14.25">
      <c r="A42" s="10"/>
      <c r="B42" s="10" t="s">
        <v>124</v>
      </c>
      <c r="C42" s="147">
        <f>SUM(C37:C41)</f>
        <v>0</v>
      </c>
      <c r="D42" s="11"/>
      <c r="G42" s="212"/>
      <c r="H42" s="213"/>
    </row>
    <row r="43" spans="1:8" ht="14.25">
      <c r="A43" s="6"/>
      <c r="B43" s="6"/>
      <c r="C43" s="6"/>
      <c r="D43" s="6"/>
      <c r="G43" s="212"/>
      <c r="H43" s="212"/>
    </row>
    <row r="44" spans="1:8" ht="14.25">
      <c r="A44" s="6"/>
      <c r="B44" s="6"/>
      <c r="C44" s="6"/>
      <c r="D44" s="6"/>
      <c r="G44" s="212"/>
      <c r="H44" s="213"/>
    </row>
    <row r="45" spans="1:4" ht="14.25" hidden="1">
      <c r="A45" s="43" t="s">
        <v>143</v>
      </c>
      <c r="B45" s="67"/>
      <c r="C45" s="163"/>
      <c r="D45" s="44" t="s">
        <v>69</v>
      </c>
    </row>
    <row r="46" spans="1:4" ht="14.25" hidden="1">
      <c r="A46" s="163"/>
      <c r="B46" s="163"/>
      <c r="C46" s="163"/>
      <c r="D46" s="163"/>
    </row>
    <row r="47" spans="1:4" ht="14.25" hidden="1">
      <c r="A47" s="45" t="s">
        <v>131</v>
      </c>
      <c r="B47" s="46" t="s">
        <v>128</v>
      </c>
      <c r="C47" s="40" t="s">
        <v>1</v>
      </c>
      <c r="D47" s="116" t="s">
        <v>2</v>
      </c>
    </row>
    <row r="48" spans="1:4" ht="14.25" hidden="1">
      <c r="A48" s="7"/>
      <c r="B48" s="33"/>
      <c r="C48" s="34"/>
      <c r="D48" s="8"/>
    </row>
    <row r="49" spans="1:4" ht="14.25" hidden="1">
      <c r="A49" s="7"/>
      <c r="B49" s="33"/>
      <c r="C49" s="34"/>
      <c r="D49" s="8"/>
    </row>
    <row r="50" spans="1:4" ht="14.25" hidden="1">
      <c r="A50" s="7"/>
      <c r="B50" s="33"/>
      <c r="C50" s="34"/>
      <c r="D50" s="8"/>
    </row>
    <row r="51" spans="1:4" ht="14.25" hidden="1">
      <c r="A51" s="7"/>
      <c r="B51" s="33"/>
      <c r="C51" s="34"/>
      <c r="D51" s="8"/>
    </row>
    <row r="52" spans="1:4" ht="14.25" hidden="1">
      <c r="A52" s="7"/>
      <c r="B52" s="33"/>
      <c r="C52" s="34"/>
      <c r="D52" s="8"/>
    </row>
    <row r="53" spans="1:4" ht="14.25" hidden="1">
      <c r="A53" s="7"/>
      <c r="B53" s="33"/>
      <c r="C53" s="34"/>
      <c r="D53" s="8"/>
    </row>
    <row r="54" spans="1:4" ht="14.25" hidden="1">
      <c r="A54" s="7"/>
      <c r="B54" s="33"/>
      <c r="C54" s="34"/>
      <c r="D54" s="8"/>
    </row>
    <row r="55" spans="1:4" ht="14.25" hidden="1">
      <c r="A55" s="10"/>
      <c r="B55" s="10" t="s">
        <v>124</v>
      </c>
      <c r="C55" s="12">
        <f>SUM(C48:C54)</f>
        <v>0</v>
      </c>
      <c r="D55" s="11"/>
    </row>
    <row r="56" ht="14.25" hidden="1"/>
    <row r="57" spans="1:2" ht="15">
      <c r="A57" s="171"/>
      <c r="B57" s="171"/>
    </row>
    <row r="58" spans="1:3" ht="15">
      <c r="A58" s="171"/>
      <c r="B58" s="212"/>
      <c r="C58" s="212"/>
    </row>
    <row r="59" spans="2:8" ht="14.25">
      <c r="B59" s="212"/>
      <c r="C59" s="213"/>
      <c r="G59" s="212"/>
      <c r="H59" s="213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46">
      <selection activeCell="H69" sqref="H69"/>
    </sheetView>
  </sheetViews>
  <sheetFormatPr defaultColWidth="11.421875" defaultRowHeight="15"/>
  <cols>
    <col min="1" max="1" width="13.28125" style="6" customWidth="1"/>
    <col min="2" max="2" width="31.28125" style="6" customWidth="1"/>
    <col min="3" max="3" width="16.421875" style="57" customWidth="1"/>
    <col min="4" max="4" width="14.7109375" style="57" bestFit="1" customWidth="1"/>
    <col min="5" max="5" width="15.8515625" style="57" bestFit="1" customWidth="1"/>
    <col min="6" max="6" width="6.7109375" style="6" customWidth="1"/>
    <col min="7" max="16384" width="11.421875" style="6" customWidth="1"/>
  </cols>
  <sheetData>
    <row r="1" spans="1:5" s="3" customFormat="1" ht="12.75">
      <c r="A1" s="2" t="s">
        <v>53</v>
      </c>
      <c r="B1" s="2"/>
      <c r="C1" s="59"/>
      <c r="D1" s="59"/>
      <c r="E1" s="59"/>
    </row>
    <row r="2" spans="1:5" s="3" customFormat="1" ht="12.75">
      <c r="A2" s="2" t="s">
        <v>54</v>
      </c>
      <c r="B2" s="2"/>
      <c r="C2" s="59"/>
      <c r="D2" s="59"/>
      <c r="E2" s="59"/>
    </row>
    <row r="3" spans="1:5" s="3" customFormat="1" ht="12.75">
      <c r="A3" s="4"/>
      <c r="B3" s="4"/>
      <c r="C3" s="59"/>
      <c r="D3" s="59"/>
      <c r="E3" s="59"/>
    </row>
    <row r="4" spans="1:5" s="3" customFormat="1" ht="12.75">
      <c r="A4" s="204" t="s">
        <v>80</v>
      </c>
      <c r="B4" s="205"/>
      <c r="C4" s="59"/>
      <c r="D4" s="360" t="s">
        <v>81</v>
      </c>
      <c r="E4" s="361"/>
    </row>
    <row r="5" spans="1:5" s="5" customFormat="1" ht="15">
      <c r="A5" s="124"/>
      <c r="B5" s="124"/>
      <c r="C5" s="125"/>
      <c r="D5" s="126"/>
      <c r="E5" s="126"/>
    </row>
    <row r="6" spans="1:5" ht="16.5" customHeight="1">
      <c r="A6" s="256" t="s">
        <v>131</v>
      </c>
      <c r="B6" s="256" t="s">
        <v>128</v>
      </c>
      <c r="C6" s="256" t="s">
        <v>115</v>
      </c>
      <c r="D6" s="256" t="s">
        <v>116</v>
      </c>
      <c r="E6" s="256" t="s">
        <v>0</v>
      </c>
    </row>
    <row r="7" spans="1:5" ht="14.25">
      <c r="A7" s="217">
        <v>111200001</v>
      </c>
      <c r="B7" s="274" t="s">
        <v>308</v>
      </c>
      <c r="C7" s="161">
        <v>177179.04</v>
      </c>
      <c r="D7" s="161">
        <v>177179.04</v>
      </c>
      <c r="E7" s="161">
        <v>0</v>
      </c>
    </row>
    <row r="8" spans="1:5" ht="14.25">
      <c r="A8" s="217">
        <v>111200002</v>
      </c>
      <c r="B8" s="274" t="s">
        <v>431</v>
      </c>
      <c r="C8" s="161">
        <v>10000</v>
      </c>
      <c r="D8" s="161">
        <v>10000</v>
      </c>
      <c r="E8" s="161">
        <v>0</v>
      </c>
    </row>
    <row r="9" spans="1:5" ht="14.25">
      <c r="A9" s="217">
        <v>111200003</v>
      </c>
      <c r="B9" s="274" t="s">
        <v>309</v>
      </c>
      <c r="C9" s="161">
        <v>11806.4</v>
      </c>
      <c r="D9" s="161">
        <v>11748.6</v>
      </c>
      <c r="E9" s="160">
        <v>-57.8</v>
      </c>
    </row>
    <row r="10" spans="1:5" ht="14.25">
      <c r="A10" s="217">
        <v>111200004</v>
      </c>
      <c r="B10" s="274" t="s">
        <v>310</v>
      </c>
      <c r="C10" s="161">
        <v>213230.17</v>
      </c>
      <c r="D10" s="161">
        <v>520451.88</v>
      </c>
      <c r="E10" s="161">
        <v>307221.71</v>
      </c>
    </row>
    <row r="11" spans="1:5" ht="14.25">
      <c r="A11" s="217">
        <v>111200006</v>
      </c>
      <c r="B11" s="274" t="s">
        <v>381</v>
      </c>
      <c r="C11" s="161">
        <v>212947.53</v>
      </c>
      <c r="D11" s="161">
        <v>212947.53</v>
      </c>
      <c r="E11" s="161">
        <v>0</v>
      </c>
    </row>
    <row r="12" spans="1:5" ht="14.25">
      <c r="A12" s="217">
        <v>111200016</v>
      </c>
      <c r="B12" s="274" t="s">
        <v>200</v>
      </c>
      <c r="C12" s="160">
        <v>1.47</v>
      </c>
      <c r="D12" s="161">
        <v>47824.89</v>
      </c>
      <c r="E12" s="161">
        <v>47823.42</v>
      </c>
    </row>
    <row r="13" spans="1:5" ht="14.25">
      <c r="A13" s="217">
        <v>111200017</v>
      </c>
      <c r="B13" s="274" t="s">
        <v>201</v>
      </c>
      <c r="C13" s="161">
        <v>32270.71</v>
      </c>
      <c r="D13" s="161">
        <v>32267.07</v>
      </c>
      <c r="E13" s="160">
        <v>-3.64</v>
      </c>
    </row>
    <row r="14" spans="1:5" ht="14.25">
      <c r="A14" s="217">
        <v>111200018</v>
      </c>
      <c r="B14" s="274" t="s">
        <v>432</v>
      </c>
      <c r="C14" s="161">
        <v>192348.48</v>
      </c>
      <c r="D14" s="161">
        <v>192348.48</v>
      </c>
      <c r="E14" s="161">
        <v>0</v>
      </c>
    </row>
    <row r="15" spans="1:5" ht="14.25">
      <c r="A15" s="217">
        <v>111200019</v>
      </c>
      <c r="B15" s="274" t="s">
        <v>334</v>
      </c>
      <c r="C15" s="161">
        <v>44797.41</v>
      </c>
      <c r="D15" s="161">
        <v>44797.41</v>
      </c>
      <c r="E15" s="161">
        <v>0</v>
      </c>
    </row>
    <row r="16" spans="1:5" ht="14.25">
      <c r="A16" s="217">
        <v>111200021</v>
      </c>
      <c r="B16" s="274" t="s">
        <v>202</v>
      </c>
      <c r="C16" s="161">
        <v>35698.89</v>
      </c>
      <c r="D16" s="161">
        <v>35699.51</v>
      </c>
      <c r="E16" s="160">
        <v>0.62</v>
      </c>
    </row>
    <row r="17" spans="1:5" ht="14.25">
      <c r="A17" s="217">
        <v>111200022</v>
      </c>
      <c r="B17" s="274" t="s">
        <v>203</v>
      </c>
      <c r="C17" s="161">
        <v>1431.37</v>
      </c>
      <c r="D17" s="161">
        <v>1431.37</v>
      </c>
      <c r="E17" s="161">
        <v>0</v>
      </c>
    </row>
    <row r="18" spans="1:5" ht="14.25">
      <c r="A18" s="217">
        <v>111200027</v>
      </c>
      <c r="B18" s="274" t="s">
        <v>433</v>
      </c>
      <c r="C18" s="161">
        <v>10059.41</v>
      </c>
      <c r="D18" s="161">
        <v>10059.41</v>
      </c>
      <c r="E18" s="161">
        <v>0</v>
      </c>
    </row>
    <row r="19" spans="1:5" ht="14.25">
      <c r="A19" s="217">
        <v>111200028</v>
      </c>
      <c r="B19" s="274" t="s">
        <v>434</v>
      </c>
      <c r="C19" s="161">
        <v>993050.43</v>
      </c>
      <c r="D19" s="161">
        <v>658828.72</v>
      </c>
      <c r="E19" s="161">
        <v>-334221.71</v>
      </c>
    </row>
    <row r="20" spans="1:5" ht="14.25">
      <c r="A20" s="217">
        <v>111200038</v>
      </c>
      <c r="B20" s="274" t="s">
        <v>204</v>
      </c>
      <c r="C20" s="161">
        <v>33965.26</v>
      </c>
      <c r="D20" s="161">
        <v>32765.26</v>
      </c>
      <c r="E20" s="161">
        <v>-1200</v>
      </c>
    </row>
    <row r="21" spans="1:5" ht="14.25">
      <c r="A21" s="217">
        <v>111200039</v>
      </c>
      <c r="B21" s="274" t="s">
        <v>435</v>
      </c>
      <c r="C21" s="161">
        <v>377817.43</v>
      </c>
      <c r="D21" s="161">
        <v>377817.43</v>
      </c>
      <c r="E21" s="161">
        <v>0</v>
      </c>
    </row>
    <row r="22" spans="1:5" ht="14.25">
      <c r="A22" s="217">
        <v>111200044</v>
      </c>
      <c r="B22" s="274" t="s">
        <v>311</v>
      </c>
      <c r="C22" s="161">
        <v>60987</v>
      </c>
      <c r="D22" s="161">
        <v>60987</v>
      </c>
      <c r="E22" s="161">
        <v>0</v>
      </c>
    </row>
    <row r="23" spans="1:5" ht="14.25">
      <c r="A23" s="217">
        <v>111200047</v>
      </c>
      <c r="B23" s="274" t="s">
        <v>312</v>
      </c>
      <c r="C23" s="161">
        <v>14039</v>
      </c>
      <c r="D23" s="161">
        <v>14039</v>
      </c>
      <c r="E23" s="161">
        <v>0</v>
      </c>
    </row>
    <row r="24" spans="1:5" ht="14.25">
      <c r="A24" s="217">
        <v>111200049</v>
      </c>
      <c r="B24" s="274" t="s">
        <v>313</v>
      </c>
      <c r="C24" s="161">
        <v>32096.5</v>
      </c>
      <c r="D24" s="161">
        <v>32096.5</v>
      </c>
      <c r="E24" s="161">
        <v>0</v>
      </c>
    </row>
    <row r="25" spans="1:5" ht="14.25">
      <c r="A25" s="217">
        <v>111200051</v>
      </c>
      <c r="B25" s="274" t="s">
        <v>249</v>
      </c>
      <c r="C25" s="161">
        <v>28621.15</v>
      </c>
      <c r="D25" s="161">
        <v>28621.15</v>
      </c>
      <c r="E25" s="161">
        <v>0</v>
      </c>
    </row>
    <row r="26" spans="1:5" ht="14.25">
      <c r="A26" s="217">
        <v>111200053</v>
      </c>
      <c r="B26" s="274" t="s">
        <v>314</v>
      </c>
      <c r="C26" s="161">
        <v>2622.8</v>
      </c>
      <c r="D26" s="161">
        <v>8029.88</v>
      </c>
      <c r="E26" s="161">
        <v>5407.08</v>
      </c>
    </row>
    <row r="27" spans="1:5" ht="14.25">
      <c r="A27" s="217">
        <v>111200054</v>
      </c>
      <c r="B27" s="274" t="s">
        <v>315</v>
      </c>
      <c r="C27" s="161">
        <v>54585.93</v>
      </c>
      <c r="D27" s="161">
        <v>44627.27</v>
      </c>
      <c r="E27" s="161">
        <v>-9958.66</v>
      </c>
    </row>
    <row r="28" spans="1:5" ht="14.25">
      <c r="A28" s="217">
        <v>111200055</v>
      </c>
      <c r="B28" s="274" t="s">
        <v>316</v>
      </c>
      <c r="C28" s="161">
        <v>1877.35</v>
      </c>
      <c r="D28" s="161">
        <v>1877.35</v>
      </c>
      <c r="E28" s="161">
        <v>0</v>
      </c>
    </row>
    <row r="29" spans="1:5" ht="14.25">
      <c r="A29" s="217">
        <v>111200056</v>
      </c>
      <c r="B29" s="274" t="s">
        <v>286</v>
      </c>
      <c r="C29" s="161">
        <v>9887036.03</v>
      </c>
      <c r="D29" s="161">
        <v>8554203.99</v>
      </c>
      <c r="E29" s="161">
        <v>-1332832.04</v>
      </c>
    </row>
    <row r="30" spans="1:5" ht="14.25">
      <c r="A30" s="217">
        <v>111200057</v>
      </c>
      <c r="B30" s="274" t="s">
        <v>335</v>
      </c>
      <c r="C30" s="161">
        <v>3584382.95</v>
      </c>
      <c r="D30" s="161">
        <v>1104068.69</v>
      </c>
      <c r="E30" s="161">
        <v>-2480314.26</v>
      </c>
    </row>
    <row r="31" spans="1:5" ht="14.25">
      <c r="A31" s="217">
        <v>111200058</v>
      </c>
      <c r="B31" s="274" t="s">
        <v>336</v>
      </c>
      <c r="C31" s="161">
        <v>13621321.78</v>
      </c>
      <c r="D31" s="161">
        <v>10866694.87</v>
      </c>
      <c r="E31" s="161">
        <v>-2754626.91</v>
      </c>
    </row>
    <row r="32" spans="1:5" ht="14.25">
      <c r="A32" s="217">
        <v>111200060</v>
      </c>
      <c r="B32" s="274" t="s">
        <v>573</v>
      </c>
      <c r="C32" s="161">
        <v>0</v>
      </c>
      <c r="D32" s="161">
        <v>99043.89</v>
      </c>
      <c r="E32" s="161">
        <v>99043.89</v>
      </c>
    </row>
    <row r="33" spans="1:5" ht="14.25">
      <c r="A33" s="217">
        <v>111200061</v>
      </c>
      <c r="B33" s="274" t="s">
        <v>532</v>
      </c>
      <c r="C33" s="161">
        <v>692792.51</v>
      </c>
      <c r="D33" s="161">
        <v>738634.75</v>
      </c>
      <c r="E33" s="161">
        <v>45842.24</v>
      </c>
    </row>
    <row r="34" spans="1:5" ht="14.25">
      <c r="A34" s="217">
        <v>111200062</v>
      </c>
      <c r="B34" s="274" t="s">
        <v>533</v>
      </c>
      <c r="C34" s="160">
        <v>5.16</v>
      </c>
      <c r="D34" s="161">
        <v>0</v>
      </c>
      <c r="E34" s="160">
        <v>-5.16</v>
      </c>
    </row>
    <row r="35" spans="1:5" ht="14.25">
      <c r="A35" s="217">
        <v>111200064</v>
      </c>
      <c r="B35" s="274" t="s">
        <v>539</v>
      </c>
      <c r="C35" s="161">
        <v>907050.4</v>
      </c>
      <c r="D35" s="161">
        <v>758357.5</v>
      </c>
      <c r="E35" s="161">
        <v>-148692.9</v>
      </c>
    </row>
    <row r="36" spans="1:5" ht="14.25">
      <c r="A36" s="217">
        <v>111200065</v>
      </c>
      <c r="B36" s="274" t="s">
        <v>574</v>
      </c>
      <c r="C36" s="161">
        <v>0</v>
      </c>
      <c r="D36" s="161">
        <v>10714292.79</v>
      </c>
      <c r="E36" s="161">
        <v>10714292.79</v>
      </c>
    </row>
    <row r="37" spans="1:5" ht="14.25">
      <c r="A37" s="270">
        <v>111200066</v>
      </c>
      <c r="B37" s="212" t="s">
        <v>608</v>
      </c>
      <c r="C37" s="161">
        <v>0</v>
      </c>
      <c r="D37" s="161">
        <v>-120447.45</v>
      </c>
      <c r="E37" s="161">
        <v>-120447.45</v>
      </c>
    </row>
    <row r="38" spans="1:5" ht="14.25">
      <c r="A38" s="270">
        <v>111200067</v>
      </c>
      <c r="B38" s="212" t="s">
        <v>609</v>
      </c>
      <c r="C38" s="161">
        <v>0</v>
      </c>
      <c r="D38" s="161">
        <v>3836384.7</v>
      </c>
      <c r="E38" s="161">
        <v>3836384.7</v>
      </c>
    </row>
    <row r="39" spans="1:5" ht="14.25">
      <c r="A39" s="217">
        <v>111200100</v>
      </c>
      <c r="B39" s="274" t="s">
        <v>575</v>
      </c>
      <c r="C39" s="161">
        <v>0</v>
      </c>
      <c r="D39" s="160">
        <v>38.95</v>
      </c>
      <c r="E39" s="160">
        <v>38.95</v>
      </c>
    </row>
    <row r="40" spans="1:5" ht="14.25">
      <c r="A40" s="217">
        <v>111200103</v>
      </c>
      <c r="B40" s="274" t="s">
        <v>317</v>
      </c>
      <c r="C40" s="161">
        <v>107298.74</v>
      </c>
      <c r="D40" s="161">
        <v>96238.42</v>
      </c>
      <c r="E40" s="161">
        <v>-11060.32</v>
      </c>
    </row>
    <row r="41" spans="1:5" ht="14.25">
      <c r="A41" s="217">
        <v>111200104</v>
      </c>
      <c r="B41" s="274" t="s">
        <v>205</v>
      </c>
      <c r="C41" s="161">
        <v>81373.48</v>
      </c>
      <c r="D41" s="161">
        <v>81382.18</v>
      </c>
      <c r="E41" s="160">
        <v>8.7</v>
      </c>
    </row>
    <row r="42" spans="1:5" ht="14.25">
      <c r="A42" s="217">
        <v>111200107</v>
      </c>
      <c r="B42" s="274" t="s">
        <v>206</v>
      </c>
      <c r="C42" s="161">
        <v>57856.88</v>
      </c>
      <c r="D42" s="161">
        <v>57856.88</v>
      </c>
      <c r="E42" s="161">
        <v>0</v>
      </c>
    </row>
    <row r="43" spans="1:5" ht="14.25">
      <c r="A43" s="217">
        <v>111200112</v>
      </c>
      <c r="B43" s="274" t="s">
        <v>250</v>
      </c>
      <c r="C43" s="161">
        <v>1352.42</v>
      </c>
      <c r="D43" s="161">
        <v>1352.44</v>
      </c>
      <c r="E43" s="160">
        <v>0.02</v>
      </c>
    </row>
    <row r="44" spans="1:5" ht="14.25">
      <c r="A44" s="217">
        <v>111200119</v>
      </c>
      <c r="B44" s="274" t="s">
        <v>276</v>
      </c>
      <c r="C44" s="161">
        <v>25412.24</v>
      </c>
      <c r="D44" s="161">
        <v>25412.66</v>
      </c>
      <c r="E44" s="160">
        <v>0.42</v>
      </c>
    </row>
    <row r="45" spans="1:6" ht="14.25">
      <c r="A45" s="217">
        <v>111200120</v>
      </c>
      <c r="B45" s="274" t="s">
        <v>277</v>
      </c>
      <c r="C45" s="161">
        <v>0</v>
      </c>
      <c r="D45" s="160">
        <v>-0.01</v>
      </c>
      <c r="E45" s="160">
        <v>-0.01</v>
      </c>
      <c r="F45" s="127"/>
    </row>
    <row r="46" spans="1:6" ht="14.25">
      <c r="A46" s="217">
        <v>111200122</v>
      </c>
      <c r="B46" s="274" t="s">
        <v>318</v>
      </c>
      <c r="C46" s="161">
        <v>630015.53</v>
      </c>
      <c r="D46" s="161">
        <v>517829.8</v>
      </c>
      <c r="E46" s="161">
        <v>-112185.73</v>
      </c>
      <c r="F46" s="127"/>
    </row>
    <row r="47" spans="1:6" ht="14.25">
      <c r="A47" s="217">
        <v>111200124</v>
      </c>
      <c r="B47" s="275" t="s">
        <v>484</v>
      </c>
      <c r="C47" s="161">
        <v>33340.32</v>
      </c>
      <c r="D47" s="161">
        <v>33340.58</v>
      </c>
      <c r="E47" s="160">
        <v>0.26</v>
      </c>
      <c r="F47" s="127"/>
    </row>
    <row r="48" spans="1:6" ht="14.25">
      <c r="A48" s="217">
        <v>111200125</v>
      </c>
      <c r="B48" s="274" t="s">
        <v>534</v>
      </c>
      <c r="C48" s="161">
        <v>1105719.65</v>
      </c>
      <c r="D48" s="161">
        <v>2125896.39</v>
      </c>
      <c r="E48" s="161">
        <v>1020176.74</v>
      </c>
      <c r="F48" s="127"/>
    </row>
    <row r="49" spans="1:6" ht="14.25">
      <c r="A49" s="217">
        <v>111200126</v>
      </c>
      <c r="B49" s="274" t="s">
        <v>535</v>
      </c>
      <c r="C49" s="161">
        <v>24505.31</v>
      </c>
      <c r="D49" s="161">
        <v>24497.02</v>
      </c>
      <c r="E49" s="160">
        <v>-8.29</v>
      </c>
      <c r="F49" s="127"/>
    </row>
    <row r="50" spans="1:6" ht="14.25">
      <c r="A50" s="217">
        <v>111200127</v>
      </c>
      <c r="B50" s="274" t="s">
        <v>536</v>
      </c>
      <c r="C50" s="161">
        <v>51398.79</v>
      </c>
      <c r="D50" s="161">
        <v>51390.97</v>
      </c>
      <c r="E50" s="160">
        <v>-7.82</v>
      </c>
      <c r="F50" s="127"/>
    </row>
    <row r="51" spans="1:6" ht="14.25">
      <c r="A51" s="217">
        <v>111200128</v>
      </c>
      <c r="B51" s="274" t="s">
        <v>537</v>
      </c>
      <c r="C51" s="161">
        <v>17791.43</v>
      </c>
      <c r="D51" s="161">
        <v>0</v>
      </c>
      <c r="E51" s="161">
        <v>-17791.43</v>
      </c>
      <c r="F51" s="127"/>
    </row>
    <row r="52" spans="1:6" ht="14.25">
      <c r="A52" s="217">
        <v>111200129</v>
      </c>
      <c r="B52" s="274" t="s">
        <v>576</v>
      </c>
      <c r="C52" s="161">
        <v>0</v>
      </c>
      <c r="D52" s="160">
        <v>0.36</v>
      </c>
      <c r="E52" s="160">
        <v>0.36</v>
      </c>
      <c r="F52" s="127"/>
    </row>
    <row r="53" spans="1:6" ht="14.25">
      <c r="A53" s="217">
        <v>111200130</v>
      </c>
      <c r="B53" s="274" t="s">
        <v>538</v>
      </c>
      <c r="C53" s="161">
        <v>716174.36</v>
      </c>
      <c r="D53" s="161">
        <v>206310.42</v>
      </c>
      <c r="E53" s="161">
        <v>-509863.94</v>
      </c>
      <c r="F53" s="127"/>
    </row>
    <row r="54" spans="1:6" ht="14.25">
      <c r="A54" s="217">
        <v>111200131</v>
      </c>
      <c r="B54" s="274" t="s">
        <v>559</v>
      </c>
      <c r="C54" s="161">
        <v>150202.35</v>
      </c>
      <c r="D54" s="161">
        <v>1238.99</v>
      </c>
      <c r="E54" s="161">
        <v>-148963.36</v>
      </c>
      <c r="F54" s="127"/>
    </row>
    <row r="55" spans="1:5" ht="14.25">
      <c r="A55" s="217">
        <v>111200312</v>
      </c>
      <c r="B55" s="274" t="s">
        <v>355</v>
      </c>
      <c r="C55" s="161">
        <v>76471.06</v>
      </c>
      <c r="D55" s="161">
        <v>86251.38</v>
      </c>
      <c r="E55" s="161">
        <v>9780.32</v>
      </c>
    </row>
    <row r="56" spans="1:5" ht="14.25">
      <c r="A56" s="217">
        <v>111200313</v>
      </c>
      <c r="B56" s="274" t="s">
        <v>356</v>
      </c>
      <c r="C56" s="161">
        <v>76471.06</v>
      </c>
      <c r="D56" s="161">
        <v>86251.38</v>
      </c>
      <c r="E56" s="161">
        <v>9780.32</v>
      </c>
    </row>
    <row r="57" spans="1:5" ht="14.25">
      <c r="A57" s="217">
        <v>111200314</v>
      </c>
      <c r="B57" s="274" t="s">
        <v>357</v>
      </c>
      <c r="C57" s="161">
        <v>76471.06</v>
      </c>
      <c r="D57" s="161">
        <v>86251.38</v>
      </c>
      <c r="E57" s="161">
        <v>9780.32</v>
      </c>
    </row>
    <row r="58" spans="1:5" ht="14.25">
      <c r="A58" s="217">
        <v>111200315</v>
      </c>
      <c r="B58" s="274" t="s">
        <v>337</v>
      </c>
      <c r="C58" s="161">
        <v>76471.06</v>
      </c>
      <c r="D58" s="161">
        <v>86251.38</v>
      </c>
      <c r="E58" s="161">
        <v>9780.32</v>
      </c>
    </row>
    <row r="59" spans="1:5" ht="14.25">
      <c r="A59" s="217">
        <v>111200316</v>
      </c>
      <c r="B59" s="274" t="s">
        <v>436</v>
      </c>
      <c r="C59" s="161">
        <v>163800.64</v>
      </c>
      <c r="D59" s="161">
        <v>184332.26</v>
      </c>
      <c r="E59" s="161">
        <v>20531.62</v>
      </c>
    </row>
    <row r="60" spans="1:5" ht="14.25">
      <c r="A60" s="217">
        <v>111200317</v>
      </c>
      <c r="B60" s="274" t="s">
        <v>358</v>
      </c>
      <c r="C60" s="161">
        <v>76471.06</v>
      </c>
      <c r="D60" s="161">
        <v>86251.38</v>
      </c>
      <c r="E60" s="161">
        <v>9780.32</v>
      </c>
    </row>
    <row r="61" spans="1:5" ht="14.25">
      <c r="A61" s="217">
        <v>111200318</v>
      </c>
      <c r="B61" s="274" t="s">
        <v>359</v>
      </c>
      <c r="C61" s="161">
        <v>76471.06</v>
      </c>
      <c r="D61" s="161">
        <v>86251.38</v>
      </c>
      <c r="E61" s="161">
        <v>9780.32</v>
      </c>
    </row>
    <row r="62" spans="1:5" ht="14.25">
      <c r="A62" s="217">
        <v>111200319</v>
      </c>
      <c r="B62" s="274" t="s">
        <v>360</v>
      </c>
      <c r="C62" s="161">
        <v>76471.06</v>
      </c>
      <c r="D62" s="161">
        <v>86251.38</v>
      </c>
      <c r="E62" s="161">
        <v>9780.32</v>
      </c>
    </row>
    <row r="63" spans="1:5" ht="14.25">
      <c r="A63" s="217">
        <v>111200320</v>
      </c>
      <c r="B63" s="274" t="s">
        <v>283</v>
      </c>
      <c r="C63" s="161">
        <v>84968.94</v>
      </c>
      <c r="D63" s="161">
        <v>95836.12</v>
      </c>
      <c r="E63" s="161">
        <v>10867.18</v>
      </c>
    </row>
    <row r="64" spans="1:5" ht="14.25">
      <c r="A64" s="217">
        <v>111200321</v>
      </c>
      <c r="B64" s="274" t="s">
        <v>217</v>
      </c>
      <c r="C64" s="161">
        <v>68540.98</v>
      </c>
      <c r="D64" s="161">
        <v>78321.3</v>
      </c>
      <c r="E64" s="161">
        <v>9780.32</v>
      </c>
    </row>
    <row r="65" spans="1:5" ht="14.25">
      <c r="A65" s="160">
        <v>1112</v>
      </c>
      <c r="B65" s="274" t="s">
        <v>126</v>
      </c>
      <c r="C65" s="161">
        <v>35089072.04</v>
      </c>
      <c r="D65" s="161">
        <v>43292713.87</v>
      </c>
      <c r="E65" s="161">
        <v>8203641.83</v>
      </c>
    </row>
    <row r="66" spans="1:5" ht="14.25">
      <c r="A66" s="259"/>
      <c r="B66" s="260" t="s">
        <v>123</v>
      </c>
      <c r="C66" s="261">
        <f>+C65</f>
        <v>35089072.04</v>
      </c>
      <c r="D66" s="261">
        <f>+D65</f>
        <v>43292713.87</v>
      </c>
      <c r="E66" s="261">
        <f>+E65</f>
        <v>8203641.83</v>
      </c>
    </row>
  </sheetData>
  <sheetProtection/>
  <mergeCells count="1">
    <mergeCell ref="D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A23" sqref="A23:D23"/>
    </sheetView>
  </sheetViews>
  <sheetFormatPr defaultColWidth="11.421875" defaultRowHeight="15"/>
  <cols>
    <col min="1" max="1" width="20.140625" style="6" customWidth="1"/>
    <col min="2" max="2" width="31.57421875" style="6" bestFit="1" customWidth="1"/>
    <col min="3" max="3" width="22.28125" style="58" customWidth="1"/>
    <col min="4" max="4" width="17.7109375" style="6" customWidth="1"/>
    <col min="5" max="5" width="6.7109375" style="6" customWidth="1"/>
    <col min="6" max="16384" width="11.421875" style="6" customWidth="1"/>
  </cols>
  <sheetData>
    <row r="1" spans="1:4" s="3" customFormat="1" ht="21.75" customHeight="1">
      <c r="A1" s="2" t="s">
        <v>53</v>
      </c>
      <c r="B1" s="2"/>
      <c r="C1" s="59"/>
      <c r="D1" s="128"/>
    </row>
    <row r="2" spans="1:4" s="3" customFormat="1" ht="12.75">
      <c r="A2" s="2" t="s">
        <v>54</v>
      </c>
      <c r="B2" s="2"/>
      <c r="C2" s="59"/>
      <c r="D2" s="128"/>
    </row>
    <row r="3" spans="1:4" s="3" customFormat="1" ht="12.75">
      <c r="A3" s="4"/>
      <c r="B3" s="4"/>
      <c r="C3" s="59"/>
      <c r="D3" s="128"/>
    </row>
    <row r="4" spans="1:4" s="3" customFormat="1" ht="12.75">
      <c r="A4" s="43" t="s">
        <v>8</v>
      </c>
      <c r="B4" s="43"/>
      <c r="C4" s="59"/>
      <c r="D4" s="44" t="s">
        <v>82</v>
      </c>
    </row>
    <row r="5" spans="1:4" ht="14.25">
      <c r="A5" s="340"/>
      <c r="B5" s="340"/>
      <c r="C5" s="341"/>
      <c r="D5" s="341"/>
    </row>
    <row r="6" spans="1:4" ht="14.25">
      <c r="A6" s="54" t="s">
        <v>131</v>
      </c>
      <c r="B6" s="55" t="s">
        <v>128</v>
      </c>
      <c r="C6" s="115" t="s">
        <v>0</v>
      </c>
      <c r="D6" s="116" t="s">
        <v>9</v>
      </c>
    </row>
    <row r="7" spans="1:4" ht="14.25">
      <c r="A7" s="181">
        <v>123105811</v>
      </c>
      <c r="B7" s="210" t="s">
        <v>208</v>
      </c>
      <c r="C7" s="161">
        <v>170000</v>
      </c>
      <c r="D7" s="229">
        <v>0</v>
      </c>
    </row>
    <row r="8" spans="1:4" ht="14.25">
      <c r="A8" s="181">
        <v>1231</v>
      </c>
      <c r="B8" s="210" t="s">
        <v>208</v>
      </c>
      <c r="C8" s="161">
        <v>170000</v>
      </c>
      <c r="D8" s="229">
        <v>0</v>
      </c>
    </row>
    <row r="9" spans="1:4" ht="14.25">
      <c r="A9" s="181">
        <v>123516111</v>
      </c>
      <c r="B9" s="210" t="s">
        <v>612</v>
      </c>
      <c r="C9" s="161">
        <v>30623.54</v>
      </c>
      <c r="D9" s="229">
        <v>0</v>
      </c>
    </row>
    <row r="10" spans="1:4" ht="14.25">
      <c r="A10" s="181">
        <v>123526121</v>
      </c>
      <c r="B10" s="210" t="s">
        <v>209</v>
      </c>
      <c r="C10" s="161">
        <v>2257519.11</v>
      </c>
      <c r="D10" s="229">
        <v>0</v>
      </c>
    </row>
    <row r="11" spans="1:4" ht="14.25">
      <c r="A11" s="181">
        <v>123536131</v>
      </c>
      <c r="B11" s="210" t="s">
        <v>613</v>
      </c>
      <c r="C11" s="161">
        <v>347988.4</v>
      </c>
      <c r="D11" s="229">
        <v>0</v>
      </c>
    </row>
    <row r="12" spans="1:4" ht="14.25">
      <c r="A12" s="181">
        <v>123546141</v>
      </c>
      <c r="B12" s="210" t="s">
        <v>211</v>
      </c>
      <c r="C12" s="161">
        <v>5810759</v>
      </c>
      <c r="D12" s="229">
        <v>0</v>
      </c>
    </row>
    <row r="13" spans="1:4" ht="14.25">
      <c r="A13" s="181">
        <v>1235</v>
      </c>
      <c r="B13" s="210" t="s">
        <v>437</v>
      </c>
      <c r="C13" s="161">
        <v>8446890.05</v>
      </c>
      <c r="D13" s="229">
        <v>0</v>
      </c>
    </row>
    <row r="14" spans="1:4" ht="14.25">
      <c r="A14" s="181"/>
      <c r="B14" s="211" t="s">
        <v>383</v>
      </c>
      <c r="C14" s="161">
        <v>8616890.05</v>
      </c>
      <c r="D14" s="229">
        <v>0</v>
      </c>
    </row>
    <row r="15" spans="1:4" ht="14.25">
      <c r="A15" s="181">
        <v>1241</v>
      </c>
      <c r="B15" s="210" t="s">
        <v>610</v>
      </c>
      <c r="C15" s="161">
        <v>69615.92</v>
      </c>
      <c r="D15" s="229">
        <v>0</v>
      </c>
    </row>
    <row r="16" spans="1:4" ht="14.25">
      <c r="A16" s="181">
        <v>1244</v>
      </c>
      <c r="B16" s="210" t="s">
        <v>438</v>
      </c>
      <c r="C16" s="161">
        <v>1942000</v>
      </c>
      <c r="D16" s="229">
        <v>0</v>
      </c>
    </row>
    <row r="17" spans="1:4" ht="14.25">
      <c r="A17" s="181">
        <v>1246</v>
      </c>
      <c r="B17" s="210" t="s">
        <v>611</v>
      </c>
      <c r="C17" s="161">
        <v>100589.5</v>
      </c>
      <c r="D17" s="229">
        <v>0</v>
      </c>
    </row>
    <row r="18" spans="1:4" ht="14.25">
      <c r="A18" s="239"/>
      <c r="B18" s="211" t="s">
        <v>384</v>
      </c>
      <c r="C18" s="161">
        <v>2112205.42</v>
      </c>
      <c r="D18" s="229">
        <v>0</v>
      </c>
    </row>
    <row r="19" spans="1:4" ht="15">
      <c r="A19" s="129"/>
      <c r="B19" s="129" t="s">
        <v>123</v>
      </c>
      <c r="C19" s="130">
        <f>C14+C18</f>
        <v>10729095.47</v>
      </c>
      <c r="D19" s="230">
        <v>0</v>
      </c>
    </row>
    <row r="23" spans="1:4" ht="15">
      <c r="A23" s="362"/>
      <c r="B23" s="362"/>
      <c r="C23" s="362"/>
      <c r="D23" s="362"/>
    </row>
    <row r="24" spans="1:4" ht="15">
      <c r="A24" s="362"/>
      <c r="B24" s="362"/>
      <c r="C24" s="362"/>
      <c r="D24" s="362"/>
    </row>
  </sheetData>
  <sheetProtection/>
  <mergeCells count="3">
    <mergeCell ref="A5:D5"/>
    <mergeCell ref="A23:D23"/>
    <mergeCell ref="A24:D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1" sqref="I1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zoomScalePageLayoutView="0" workbookViewId="0" topLeftCell="A1">
      <selection activeCell="O12" sqref="O12"/>
    </sheetView>
  </sheetViews>
  <sheetFormatPr defaultColWidth="11.421875" defaultRowHeight="15"/>
  <cols>
    <col min="1" max="1" width="18.140625" style="6" customWidth="1"/>
    <col min="2" max="2" width="38.8515625" style="6" customWidth="1"/>
    <col min="3" max="3" width="15.8515625" style="6" customWidth="1"/>
    <col min="4" max="4" width="13.7109375" style="6" customWidth="1"/>
    <col min="5" max="5" width="16.140625" style="6" customWidth="1"/>
    <col min="6" max="6" width="6.7109375" style="6" customWidth="1"/>
    <col min="7" max="16384" width="11.421875" style="6" customWidth="1"/>
  </cols>
  <sheetData>
    <row r="1" spans="1:2" s="29" customFormat="1" ht="22.5" customHeight="1">
      <c r="A1" s="162" t="s">
        <v>53</v>
      </c>
      <c r="B1" s="162"/>
    </row>
    <row r="2" spans="1:2" s="29" customFormat="1" ht="19.5" customHeight="1">
      <c r="A2" s="162" t="s">
        <v>54</v>
      </c>
      <c r="B2" s="162"/>
    </row>
    <row r="3" s="29" customFormat="1" ht="12"/>
    <row r="4" spans="1:5" s="29" customFormat="1" ht="15" customHeight="1">
      <c r="A4" s="43" t="s">
        <v>144</v>
      </c>
      <c r="B4" s="43"/>
      <c r="C4" s="134"/>
      <c r="D4" s="338" t="s">
        <v>70</v>
      </c>
      <c r="E4" s="339"/>
    </row>
    <row r="5" spans="1:5" ht="14.25">
      <c r="A5" s="340"/>
      <c r="B5" s="340"/>
      <c r="C5" s="341"/>
      <c r="D5" s="341"/>
      <c r="E5" s="341"/>
    </row>
    <row r="6" spans="1:15" ht="15">
      <c r="A6" s="45" t="s">
        <v>131</v>
      </c>
      <c r="B6" s="46" t="s">
        <v>128</v>
      </c>
      <c r="C6" s="135" t="s">
        <v>1</v>
      </c>
      <c r="D6" s="136">
        <v>2011</v>
      </c>
      <c r="E6" s="136">
        <v>2012</v>
      </c>
      <c r="H6" s="183"/>
      <c r="I6" s="183"/>
      <c r="J6" s="183"/>
      <c r="K6" s="183"/>
      <c r="L6" s="183"/>
      <c r="M6" s="183"/>
      <c r="N6" s="183"/>
      <c r="O6" s="183"/>
    </row>
    <row r="7" spans="1:15" ht="15">
      <c r="A7" s="164">
        <v>112200001</v>
      </c>
      <c r="B7" s="165" t="s">
        <v>324</v>
      </c>
      <c r="C7" s="166">
        <v>14434.46</v>
      </c>
      <c r="D7" s="166">
        <v>14434.46</v>
      </c>
      <c r="E7" s="166">
        <v>0</v>
      </c>
      <c r="H7" s="183"/>
      <c r="I7" s="183"/>
      <c r="J7" s="183"/>
      <c r="K7" s="183"/>
      <c r="L7" s="183"/>
      <c r="M7" s="183"/>
      <c r="N7" s="183"/>
      <c r="O7" s="183"/>
    </row>
    <row r="8" spans="1:15" ht="15">
      <c r="A8" s="195">
        <v>112200002</v>
      </c>
      <c r="B8" s="160" t="s">
        <v>382</v>
      </c>
      <c r="C8" s="161">
        <v>21672.22</v>
      </c>
      <c r="D8" s="161">
        <v>21672.22</v>
      </c>
      <c r="E8" s="161">
        <v>0</v>
      </c>
      <c r="H8" s="183"/>
      <c r="I8" s="148"/>
      <c r="J8" s="183"/>
      <c r="K8" s="183"/>
      <c r="L8" s="183"/>
      <c r="M8" s="148"/>
      <c r="N8" s="183"/>
      <c r="O8" s="183"/>
    </row>
    <row r="9" spans="1:15" ht="15">
      <c r="A9" s="10"/>
      <c r="B9" s="10" t="s">
        <v>124</v>
      </c>
      <c r="C9" s="11">
        <f>SUM(C7:C8)</f>
        <v>36106.68</v>
      </c>
      <c r="D9" s="11">
        <f>SUM(D7:D8)</f>
        <v>36106.68</v>
      </c>
      <c r="E9" s="11">
        <f>SUM(E7:E8)</f>
        <v>0</v>
      </c>
      <c r="H9" s="183"/>
      <c r="I9" s="148"/>
      <c r="J9" s="183"/>
      <c r="K9" s="183"/>
      <c r="L9" s="183"/>
      <c r="M9" s="148"/>
      <c r="N9" s="183"/>
      <c r="O9" s="183"/>
    </row>
    <row r="10" spans="8:15" ht="15">
      <c r="H10" s="183"/>
      <c r="I10" s="183"/>
      <c r="J10" s="183"/>
      <c r="K10" s="183"/>
      <c r="L10" s="183"/>
      <c r="M10" s="183"/>
      <c r="N10" s="183"/>
      <c r="O10" s="183"/>
    </row>
    <row r="11" spans="1:15" ht="15" customHeight="1">
      <c r="A11" s="43" t="s">
        <v>139</v>
      </c>
      <c r="B11" s="43"/>
      <c r="C11" s="134"/>
      <c r="D11" s="338" t="s">
        <v>70</v>
      </c>
      <c r="E11" s="339"/>
      <c r="H11" s="183"/>
      <c r="I11" s="148"/>
      <c r="J11" s="183"/>
      <c r="K11" s="183"/>
      <c r="L11" s="183"/>
      <c r="M11" s="148"/>
      <c r="N11" s="183"/>
      <c r="O11" s="183"/>
    </row>
    <row r="12" spans="1:5" ht="14.25">
      <c r="A12" s="340"/>
      <c r="B12" s="340"/>
      <c r="C12" s="341"/>
      <c r="D12" s="341"/>
      <c r="E12" s="341"/>
    </row>
    <row r="13" spans="1:5" ht="14.25">
      <c r="A13" s="45" t="s">
        <v>131</v>
      </c>
      <c r="B13" s="46" t="s">
        <v>128</v>
      </c>
      <c r="C13" s="135" t="s">
        <v>1</v>
      </c>
      <c r="D13" s="136">
        <v>2011</v>
      </c>
      <c r="E13" s="136">
        <v>2012</v>
      </c>
    </row>
    <row r="14" spans="1:5" ht="15">
      <c r="A14" s="151"/>
      <c r="B14" s="183"/>
      <c r="C14" s="166">
        <v>0</v>
      </c>
      <c r="D14" s="166">
        <v>0</v>
      </c>
      <c r="E14" s="166">
        <v>0</v>
      </c>
    </row>
    <row r="15" spans="1:5" ht="14.25">
      <c r="A15" s="10"/>
      <c r="B15" s="10" t="s">
        <v>124</v>
      </c>
      <c r="C15" s="11">
        <f>SUM(C14:C14)</f>
        <v>0</v>
      </c>
      <c r="D15" s="11">
        <f>SUM(D14:D14)</f>
        <v>0</v>
      </c>
      <c r="E15" s="11">
        <f>SUM(E14:E14)</f>
        <v>0</v>
      </c>
    </row>
  </sheetData>
  <sheetProtection/>
  <mergeCells count="4">
    <mergeCell ref="D4:E4"/>
    <mergeCell ref="A5:E5"/>
    <mergeCell ref="D11:E11"/>
    <mergeCell ref="A12:E1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7"/>
  <sheetViews>
    <sheetView zoomScalePageLayoutView="0" workbookViewId="0" topLeftCell="A1">
      <selection activeCell="I15" sqref="I15"/>
    </sheetView>
  </sheetViews>
  <sheetFormatPr defaultColWidth="11.421875" defaultRowHeight="15"/>
  <cols>
    <col min="1" max="1" width="10.421875" style="263" customWidth="1"/>
    <col min="2" max="2" width="38.57421875" style="263" customWidth="1"/>
    <col min="3" max="3" width="17.7109375" style="263" customWidth="1"/>
    <col min="4" max="4" width="12.7109375" style="263" customWidth="1"/>
    <col min="5" max="7" width="12.8515625" style="263" bestFit="1" customWidth="1"/>
    <col min="8" max="8" width="6.7109375" style="263" customWidth="1"/>
    <col min="9" max="16384" width="11.421875" style="263" customWidth="1"/>
  </cols>
  <sheetData>
    <row r="1" spans="1:2" ht="12.75">
      <c r="A1" s="262" t="s">
        <v>53</v>
      </c>
      <c r="B1" s="262"/>
    </row>
    <row r="2" spans="1:2" ht="12.75">
      <c r="A2" s="262" t="s">
        <v>54</v>
      </c>
      <c r="B2" s="262"/>
    </row>
    <row r="4" spans="1:6" ht="12.75">
      <c r="A4" s="43" t="s">
        <v>145</v>
      </c>
      <c r="B4" s="264"/>
      <c r="C4" s="338" t="s">
        <v>99</v>
      </c>
      <c r="D4" s="339"/>
      <c r="E4" s="64"/>
      <c r="F4" s="64"/>
    </row>
    <row r="5" spans="1:6" ht="12.75">
      <c r="A5" s="64"/>
      <c r="B5" s="64"/>
      <c r="C5" s="64"/>
      <c r="D5" s="64"/>
      <c r="E5" s="64"/>
      <c r="F5" s="64"/>
    </row>
    <row r="6" spans="1:7" ht="12.75">
      <c r="A6" s="153" t="s">
        <v>131</v>
      </c>
      <c r="B6" s="46" t="s">
        <v>128</v>
      </c>
      <c r="C6" s="153" t="s">
        <v>100</v>
      </c>
      <c r="D6" s="153" t="s">
        <v>101</v>
      </c>
      <c r="E6" s="154" t="s">
        <v>102</v>
      </c>
      <c r="F6" s="153" t="s">
        <v>103</v>
      </c>
      <c r="G6" s="155" t="s">
        <v>117</v>
      </c>
    </row>
    <row r="7" spans="1:7" ht="12.75">
      <c r="A7" s="286">
        <v>112300001</v>
      </c>
      <c r="B7" s="267" t="s">
        <v>240</v>
      </c>
      <c r="C7" s="266">
        <v>70000</v>
      </c>
      <c r="D7" s="266">
        <v>40000</v>
      </c>
      <c r="E7" s="266">
        <v>0</v>
      </c>
      <c r="F7" s="266">
        <v>0</v>
      </c>
      <c r="G7" s="266">
        <v>30000</v>
      </c>
    </row>
    <row r="8" spans="1:7" ht="12.75">
      <c r="A8" s="286">
        <v>112300001</v>
      </c>
      <c r="B8" s="267" t="s">
        <v>222</v>
      </c>
      <c r="C8" s="266">
        <v>759.48</v>
      </c>
      <c r="D8" s="266">
        <v>255748.26</v>
      </c>
      <c r="E8" s="266">
        <v>480</v>
      </c>
      <c r="F8" s="266">
        <v>-179363.77</v>
      </c>
      <c r="G8" s="266">
        <v>-76105.01</v>
      </c>
    </row>
    <row r="9" spans="1:7" ht="12.75">
      <c r="A9" s="286">
        <v>112300001</v>
      </c>
      <c r="B9" s="267" t="s">
        <v>213</v>
      </c>
      <c r="C9" s="266">
        <v>-4999</v>
      </c>
      <c r="D9" s="266">
        <v>37972.96</v>
      </c>
      <c r="E9" s="266">
        <v>17915.5</v>
      </c>
      <c r="F9" s="266">
        <v>48814.14</v>
      </c>
      <c r="G9" s="266">
        <v>-109701.6</v>
      </c>
    </row>
    <row r="10" spans="1:7" ht="12.75">
      <c r="A10" s="286">
        <v>112300001</v>
      </c>
      <c r="B10" s="267" t="s">
        <v>214</v>
      </c>
      <c r="C10" s="266">
        <v>400</v>
      </c>
      <c r="D10" s="266">
        <v>2700</v>
      </c>
      <c r="E10" s="266">
        <v>0</v>
      </c>
      <c r="F10" s="266">
        <v>0</v>
      </c>
      <c r="G10" s="266">
        <v>-2300</v>
      </c>
    </row>
    <row r="11" spans="1:7" ht="12.75">
      <c r="A11" s="286">
        <v>112300001</v>
      </c>
      <c r="B11" s="267" t="s">
        <v>223</v>
      </c>
      <c r="C11" s="266">
        <v>-10000</v>
      </c>
      <c r="D11" s="266">
        <v>0</v>
      </c>
      <c r="E11" s="266">
        <v>0</v>
      </c>
      <c r="F11" s="266">
        <v>0</v>
      </c>
      <c r="G11" s="266">
        <v>-10000</v>
      </c>
    </row>
    <row r="12" spans="1:7" ht="12.75">
      <c r="A12" s="286">
        <v>112300001</v>
      </c>
      <c r="B12" s="267" t="s">
        <v>319</v>
      </c>
      <c r="C12" s="266">
        <v>2232</v>
      </c>
      <c r="D12" s="266">
        <v>2232</v>
      </c>
      <c r="E12" s="266">
        <v>0</v>
      </c>
      <c r="F12" s="266">
        <v>0</v>
      </c>
      <c r="G12" s="266">
        <v>0</v>
      </c>
    </row>
    <row r="13" spans="1:7" ht="12.75">
      <c r="A13" s="286">
        <v>112300001</v>
      </c>
      <c r="B13" s="267" t="s">
        <v>320</v>
      </c>
      <c r="C13" s="266">
        <v>1800</v>
      </c>
      <c r="D13" s="266">
        <v>1800</v>
      </c>
      <c r="E13" s="266">
        <v>0</v>
      </c>
      <c r="F13" s="266">
        <v>0</v>
      </c>
      <c r="G13" s="266">
        <v>0</v>
      </c>
    </row>
    <row r="14" spans="1:7" ht="12.75">
      <c r="A14" s="286">
        <v>112300001</v>
      </c>
      <c r="B14" s="267" t="s">
        <v>321</v>
      </c>
      <c r="C14" s="266">
        <v>900</v>
      </c>
      <c r="D14" s="266">
        <v>900</v>
      </c>
      <c r="E14" s="266">
        <v>0</v>
      </c>
      <c r="F14" s="266">
        <v>0</v>
      </c>
      <c r="G14" s="266">
        <v>0</v>
      </c>
    </row>
    <row r="15" spans="1:7" ht="12.75">
      <c r="A15" s="286">
        <v>112300001</v>
      </c>
      <c r="B15" s="267" t="s">
        <v>322</v>
      </c>
      <c r="C15" s="266">
        <v>80</v>
      </c>
      <c r="D15" s="266">
        <v>80</v>
      </c>
      <c r="E15" s="266">
        <v>0</v>
      </c>
      <c r="F15" s="266">
        <v>0</v>
      </c>
      <c r="G15" s="266">
        <v>0</v>
      </c>
    </row>
    <row r="16" spans="1:7" ht="12.75">
      <c r="A16" s="286">
        <v>112300001</v>
      </c>
      <c r="B16" s="267" t="s">
        <v>323</v>
      </c>
      <c r="C16" s="266">
        <v>4200</v>
      </c>
      <c r="D16" s="266">
        <v>4200</v>
      </c>
      <c r="E16" s="266">
        <v>0</v>
      </c>
      <c r="F16" s="266">
        <v>0</v>
      </c>
      <c r="G16" s="266">
        <v>0</v>
      </c>
    </row>
    <row r="17" spans="1:7" ht="12.75">
      <c r="A17" s="286">
        <v>112300001</v>
      </c>
      <c r="B17" s="267" t="s">
        <v>614</v>
      </c>
      <c r="C17" s="266">
        <v>-6200</v>
      </c>
      <c r="D17" s="266">
        <v>0</v>
      </c>
      <c r="E17" s="266">
        <v>0</v>
      </c>
      <c r="F17" s="266">
        <v>0</v>
      </c>
      <c r="G17" s="266">
        <v>-6200</v>
      </c>
    </row>
    <row r="18" spans="1:8" ht="12.75">
      <c r="A18" s="287"/>
      <c r="B18" s="276" t="s">
        <v>242</v>
      </c>
      <c r="C18" s="284">
        <f>SUM(C7:C17)</f>
        <v>59172.479999999996</v>
      </c>
      <c r="D18" s="284">
        <f>SUM(D7:D17)</f>
        <v>345633.22000000003</v>
      </c>
      <c r="E18" s="284">
        <f>SUM(E7:E17)</f>
        <v>18395.5</v>
      </c>
      <c r="F18" s="284">
        <f>SUM(F7:F17)</f>
        <v>-130549.62999999999</v>
      </c>
      <c r="G18" s="284">
        <f>SUM(G7:G17)</f>
        <v>-174306.61</v>
      </c>
      <c r="H18" s="75"/>
    </row>
    <row r="19" spans="1:7" ht="12.75">
      <c r="A19" s="286">
        <v>112300003</v>
      </c>
      <c r="B19" s="267" t="s">
        <v>221</v>
      </c>
      <c r="C19" s="266">
        <v>206.68</v>
      </c>
      <c r="D19" s="266">
        <v>0</v>
      </c>
      <c r="E19" s="266">
        <v>3200</v>
      </c>
      <c r="F19" s="266">
        <v>25008.8</v>
      </c>
      <c r="G19" s="266">
        <v>-28002.12</v>
      </c>
    </row>
    <row r="20" spans="1:7" ht="12.75">
      <c r="A20" s="286">
        <v>112300003</v>
      </c>
      <c r="B20" s="267" t="s">
        <v>222</v>
      </c>
      <c r="C20" s="266">
        <v>36430.64</v>
      </c>
      <c r="D20" s="266">
        <v>11500</v>
      </c>
      <c r="E20" s="266">
        <v>44930.64</v>
      </c>
      <c r="F20" s="266">
        <v>-20000</v>
      </c>
      <c r="G20" s="266">
        <v>0</v>
      </c>
    </row>
    <row r="21" spans="1:7" ht="12.75">
      <c r="A21" s="286">
        <v>112300003</v>
      </c>
      <c r="B21" s="267" t="s">
        <v>219</v>
      </c>
      <c r="C21" s="266">
        <v>1397</v>
      </c>
      <c r="D21" s="266">
        <v>0</v>
      </c>
      <c r="E21" s="266">
        <v>6500</v>
      </c>
      <c r="F21" s="266">
        <v>-5103</v>
      </c>
      <c r="G21" s="266">
        <v>0</v>
      </c>
    </row>
    <row r="22" spans="1:7" ht="12.75">
      <c r="A22" s="286">
        <v>112300003</v>
      </c>
      <c r="B22" s="267" t="s">
        <v>580</v>
      </c>
      <c r="C22" s="266">
        <v>18000</v>
      </c>
      <c r="D22" s="266">
        <v>0</v>
      </c>
      <c r="E22" s="266">
        <v>0</v>
      </c>
      <c r="F22" s="266">
        <v>0</v>
      </c>
      <c r="G22" s="266">
        <v>18000</v>
      </c>
    </row>
    <row r="23" spans="1:7" ht="12.75">
      <c r="A23" s="286">
        <v>112300003</v>
      </c>
      <c r="B23" s="267" t="s">
        <v>223</v>
      </c>
      <c r="C23" s="266">
        <v>189791</v>
      </c>
      <c r="D23" s="266">
        <v>84000</v>
      </c>
      <c r="E23" s="266">
        <v>129020</v>
      </c>
      <c r="F23" s="266">
        <v>-96229</v>
      </c>
      <c r="G23" s="266">
        <v>73000</v>
      </c>
    </row>
    <row r="24" spans="1:7" ht="12.75">
      <c r="A24" s="286">
        <v>112300003</v>
      </c>
      <c r="B24" s="267" t="s">
        <v>224</v>
      </c>
      <c r="C24" s="266">
        <v>56161</v>
      </c>
      <c r="D24" s="266">
        <v>0</v>
      </c>
      <c r="E24" s="266">
        <v>0</v>
      </c>
      <c r="F24" s="266">
        <v>35161</v>
      </c>
      <c r="G24" s="266">
        <v>21000</v>
      </c>
    </row>
    <row r="25" spans="1:7" ht="12.75">
      <c r="A25" s="288"/>
      <c r="B25" s="289" t="s">
        <v>243</v>
      </c>
      <c r="C25" s="279">
        <f>SUM(C19:C24)</f>
        <v>301986.32</v>
      </c>
      <c r="D25" s="279">
        <f>SUM(D19:D24)</f>
        <v>95500</v>
      </c>
      <c r="E25" s="279">
        <f>SUM(E19:E24)</f>
        <v>183650.64</v>
      </c>
      <c r="F25" s="279">
        <f>SUM(F19:F24)</f>
        <v>-61162.2</v>
      </c>
      <c r="G25" s="279">
        <f>SUM(G19:G24)</f>
        <v>83997.88</v>
      </c>
    </row>
    <row r="26" spans="1:7" ht="12.75">
      <c r="A26" s="286">
        <v>112300009</v>
      </c>
      <c r="B26" s="282" t="s">
        <v>491</v>
      </c>
      <c r="C26" s="266">
        <v>0</v>
      </c>
      <c r="D26" s="266">
        <v>0</v>
      </c>
      <c r="E26" s="266">
        <v>0</v>
      </c>
      <c r="F26" s="266">
        <v>0</v>
      </c>
      <c r="G26" s="266">
        <v>0</v>
      </c>
    </row>
    <row r="27" spans="1:7" ht="12.75">
      <c r="A27" s="288"/>
      <c r="B27" s="289" t="s">
        <v>479</v>
      </c>
      <c r="C27" s="281">
        <f>C26</f>
        <v>0</v>
      </c>
      <c r="D27" s="281">
        <f>D26</f>
        <v>0</v>
      </c>
      <c r="E27" s="281">
        <f>E26</f>
        <v>0</v>
      </c>
      <c r="F27" s="281">
        <f>F26</f>
        <v>0</v>
      </c>
      <c r="G27" s="281">
        <f>G26</f>
        <v>0</v>
      </c>
    </row>
    <row r="28" spans="1:7" ht="12.75">
      <c r="A28" s="286">
        <v>112300011</v>
      </c>
      <c r="B28" s="267" t="s">
        <v>357</v>
      </c>
      <c r="C28" s="266">
        <v>6522.84</v>
      </c>
      <c r="D28" s="266">
        <v>0</v>
      </c>
      <c r="E28" s="266">
        <v>0</v>
      </c>
      <c r="F28" s="266">
        <v>0</v>
      </c>
      <c r="G28" s="266">
        <v>6522.84</v>
      </c>
    </row>
    <row r="29" spans="1:7" ht="12.75">
      <c r="A29" s="286">
        <v>112300011</v>
      </c>
      <c r="B29" s="267" t="s">
        <v>337</v>
      </c>
      <c r="C29" s="266">
        <v>5500.41</v>
      </c>
      <c r="D29" s="266">
        <v>0</v>
      </c>
      <c r="E29" s="266">
        <v>0</v>
      </c>
      <c r="F29" s="266">
        <v>0</v>
      </c>
      <c r="G29" s="266">
        <v>5500.41</v>
      </c>
    </row>
    <row r="30" spans="1:7" ht="12.75">
      <c r="A30" s="286">
        <v>112300011</v>
      </c>
      <c r="B30" s="267" t="s">
        <v>283</v>
      </c>
      <c r="C30" s="266">
        <v>26646.82</v>
      </c>
      <c r="D30" s="266">
        <v>0</v>
      </c>
      <c r="E30" s="266">
        <v>0</v>
      </c>
      <c r="F30" s="266">
        <v>0</v>
      </c>
      <c r="G30" s="266">
        <v>26646.82</v>
      </c>
    </row>
    <row r="31" spans="1:7" ht="12.75">
      <c r="A31" s="286">
        <v>112300011</v>
      </c>
      <c r="B31" s="267" t="s">
        <v>615</v>
      </c>
      <c r="C31" s="266">
        <v>1250</v>
      </c>
      <c r="D31" s="266">
        <v>0</v>
      </c>
      <c r="E31" s="266">
        <v>0</v>
      </c>
      <c r="F31" s="266">
        <v>0</v>
      </c>
      <c r="G31" s="266">
        <v>1250</v>
      </c>
    </row>
    <row r="32" spans="1:7" ht="12.75">
      <c r="A32" s="291"/>
      <c r="B32" s="289" t="s">
        <v>244</v>
      </c>
      <c r="C32" s="281">
        <f>SUM(C28:C31)</f>
        <v>39920.07</v>
      </c>
      <c r="D32" s="281">
        <f>SUM(D28:D31)</f>
        <v>0</v>
      </c>
      <c r="E32" s="281">
        <f>SUM(E28:E31)</f>
        <v>0</v>
      </c>
      <c r="F32" s="281">
        <f>SUM(F28:F31)</f>
        <v>0</v>
      </c>
      <c r="G32" s="281">
        <f>SUM(G28:G31)</f>
        <v>39920.07</v>
      </c>
    </row>
    <row r="33" spans="1:7" ht="12.75">
      <c r="A33" s="218"/>
      <c r="B33" s="220" t="s">
        <v>124</v>
      </c>
      <c r="C33" s="221">
        <f>+C18+C25+C32+C27</f>
        <v>401078.87</v>
      </c>
      <c r="D33" s="221">
        <f>+D18+D25+D32+D27</f>
        <v>441133.22000000003</v>
      </c>
      <c r="E33" s="221">
        <f>+E18+E25+E32+E27</f>
        <v>202046.14</v>
      </c>
      <c r="F33" s="221">
        <f>+F18+F25+F32+F27</f>
        <v>-191711.83</v>
      </c>
      <c r="G33" s="221">
        <f>+G18+G25+G32+G27</f>
        <v>-50388.65999999998</v>
      </c>
    </row>
    <row r="36" ht="12.75">
      <c r="A36" s="262" t="s">
        <v>53</v>
      </c>
    </row>
    <row r="37" ht="12.75">
      <c r="A37" s="262" t="s">
        <v>54</v>
      </c>
    </row>
    <row r="38" spans="1:6" ht="12.75">
      <c r="A38" s="43" t="s">
        <v>140</v>
      </c>
      <c r="B38" s="67"/>
      <c r="C38" s="338" t="s">
        <v>99</v>
      </c>
      <c r="D38" s="339"/>
      <c r="E38" s="64"/>
      <c r="F38" s="64"/>
    </row>
    <row r="39" spans="1:6" ht="12.75">
      <c r="A39" s="64"/>
      <c r="B39" s="64"/>
      <c r="C39" s="64"/>
      <c r="D39" s="64"/>
      <c r="E39" s="64"/>
      <c r="F39" s="64"/>
    </row>
    <row r="40" spans="1:7" ht="12.75">
      <c r="A40" s="45" t="s">
        <v>131</v>
      </c>
      <c r="B40" s="156" t="s">
        <v>128</v>
      </c>
      <c r="C40" s="45" t="s">
        <v>100</v>
      </c>
      <c r="D40" s="45" t="s">
        <v>101</v>
      </c>
      <c r="E40" s="158" t="s">
        <v>102</v>
      </c>
      <c r="F40" s="45" t="s">
        <v>103</v>
      </c>
      <c r="G40" s="159" t="s">
        <v>117</v>
      </c>
    </row>
    <row r="41" spans="1:7" ht="12.75">
      <c r="A41" s="217">
        <v>112500001</v>
      </c>
      <c r="B41" s="160" t="s">
        <v>579</v>
      </c>
      <c r="C41" s="161">
        <v>10000</v>
      </c>
      <c r="D41" s="161">
        <v>0</v>
      </c>
      <c r="E41" s="161">
        <v>0</v>
      </c>
      <c r="F41" s="161">
        <v>0</v>
      </c>
      <c r="G41" s="161">
        <v>10000</v>
      </c>
    </row>
    <row r="42" spans="1:7" ht="12.75">
      <c r="A42" s="217">
        <v>112500001</v>
      </c>
      <c r="B42" s="160" t="s">
        <v>215</v>
      </c>
      <c r="C42" s="161">
        <v>2000</v>
      </c>
      <c r="D42" s="161">
        <v>810.82</v>
      </c>
      <c r="E42" s="161">
        <v>-57</v>
      </c>
      <c r="F42" s="161">
        <v>0</v>
      </c>
      <c r="G42" s="161">
        <v>1246.18</v>
      </c>
    </row>
    <row r="43" spans="1:7" ht="12.75">
      <c r="A43" s="217">
        <v>112500001</v>
      </c>
      <c r="B43" s="160" t="s">
        <v>216</v>
      </c>
      <c r="C43" s="161">
        <v>2500</v>
      </c>
      <c r="D43" s="161">
        <v>1000</v>
      </c>
      <c r="E43" s="161">
        <v>-500</v>
      </c>
      <c r="F43" s="161">
        <v>0</v>
      </c>
      <c r="G43" s="161">
        <v>2000</v>
      </c>
    </row>
    <row r="44" spans="1:7" ht="12.75">
      <c r="A44" s="217">
        <v>112500001</v>
      </c>
      <c r="B44" s="160" t="s">
        <v>218</v>
      </c>
      <c r="C44" s="161">
        <v>4000</v>
      </c>
      <c r="D44" s="161">
        <v>500</v>
      </c>
      <c r="E44" s="161">
        <v>0</v>
      </c>
      <c r="F44" s="161">
        <v>0</v>
      </c>
      <c r="G44" s="161">
        <v>3500</v>
      </c>
    </row>
    <row r="45" spans="1:7" ht="12.75">
      <c r="A45" s="217">
        <v>112500001</v>
      </c>
      <c r="B45" s="160" t="s">
        <v>219</v>
      </c>
      <c r="C45" s="161">
        <v>6000</v>
      </c>
      <c r="D45" s="161">
        <v>0</v>
      </c>
      <c r="E45" s="161">
        <v>0</v>
      </c>
      <c r="F45" s="161">
        <v>10000</v>
      </c>
      <c r="G45" s="161">
        <v>-4000</v>
      </c>
    </row>
    <row r="46" spans="1:7" ht="12.75">
      <c r="A46" s="217">
        <v>112500001</v>
      </c>
      <c r="B46" s="160" t="s">
        <v>220</v>
      </c>
      <c r="C46" s="161">
        <v>2000</v>
      </c>
      <c r="D46" s="161">
        <v>500</v>
      </c>
      <c r="E46" s="161">
        <v>-1500</v>
      </c>
      <c r="F46" s="161">
        <v>0</v>
      </c>
      <c r="G46" s="161">
        <v>3000</v>
      </c>
    </row>
    <row r="47" spans="1:7" ht="12.75">
      <c r="A47" s="217">
        <v>112500001</v>
      </c>
      <c r="B47" s="160" t="s">
        <v>580</v>
      </c>
      <c r="C47" s="161">
        <v>10000</v>
      </c>
      <c r="D47" s="161">
        <v>0</v>
      </c>
      <c r="E47" s="161">
        <v>0</v>
      </c>
      <c r="F47" s="161">
        <v>0</v>
      </c>
      <c r="G47" s="161">
        <v>10000</v>
      </c>
    </row>
    <row r="48" spans="1:7" ht="12.75">
      <c r="A48" s="217">
        <v>112500001</v>
      </c>
      <c r="B48" s="160" t="s">
        <v>578</v>
      </c>
      <c r="C48" s="161">
        <v>7000</v>
      </c>
      <c r="D48" s="161">
        <v>0</v>
      </c>
      <c r="E48" s="161">
        <v>0</v>
      </c>
      <c r="F48" s="161">
        <v>0</v>
      </c>
      <c r="G48" s="161">
        <v>7000</v>
      </c>
    </row>
    <row r="49" spans="1:7" ht="12.75">
      <c r="A49" s="217">
        <v>112500001</v>
      </c>
      <c r="B49" s="160" t="s">
        <v>492</v>
      </c>
      <c r="C49" s="161">
        <v>1500</v>
      </c>
      <c r="D49" s="161">
        <v>0</v>
      </c>
      <c r="E49" s="161">
        <v>0</v>
      </c>
      <c r="F49" s="161">
        <v>0</v>
      </c>
      <c r="G49" s="161">
        <v>1500</v>
      </c>
    </row>
    <row r="50" spans="1:7" ht="13.5" customHeight="1">
      <c r="A50" s="217">
        <v>112500001</v>
      </c>
      <c r="B50" s="160" t="s">
        <v>581</v>
      </c>
      <c r="C50" s="161">
        <v>1000</v>
      </c>
      <c r="D50" s="161">
        <v>0</v>
      </c>
      <c r="E50" s="161">
        <v>0</v>
      </c>
      <c r="F50" s="161">
        <v>0</v>
      </c>
      <c r="G50" s="161">
        <v>1000</v>
      </c>
    </row>
    <row r="51" spans="1:7" ht="12.75">
      <c r="A51" s="10"/>
      <c r="B51" s="188" t="s">
        <v>338</v>
      </c>
      <c r="C51" s="190">
        <f>SUM(C41:C50)</f>
        <v>46000</v>
      </c>
      <c r="D51" s="190">
        <f>SUM(D41:D50)</f>
        <v>2810.82</v>
      </c>
      <c r="E51" s="190">
        <f>SUM(E41:E50)</f>
        <v>-2057</v>
      </c>
      <c r="F51" s="190">
        <f>SUM(F41:F50)</f>
        <v>10000</v>
      </c>
      <c r="G51" s="190">
        <f>SUM(G41:G50)</f>
        <v>35246.18</v>
      </c>
    </row>
    <row r="54" ht="12.75">
      <c r="A54" s="262" t="s">
        <v>54</v>
      </c>
    </row>
    <row r="55" spans="1:6" ht="12.75">
      <c r="A55" s="43" t="s">
        <v>493</v>
      </c>
      <c r="B55" s="67"/>
      <c r="C55" s="338" t="s">
        <v>99</v>
      </c>
      <c r="D55" s="339"/>
      <c r="E55" s="64"/>
      <c r="F55" s="64"/>
    </row>
    <row r="56" spans="1:6" ht="12.75">
      <c r="A56" s="64"/>
      <c r="B56" s="64"/>
      <c r="C56" s="64"/>
      <c r="D56" s="64"/>
      <c r="E56" s="64"/>
      <c r="F56" s="64"/>
    </row>
    <row r="57" spans="1:7" ht="12.75">
      <c r="A57" s="45" t="s">
        <v>131</v>
      </c>
      <c r="B57" s="156" t="s">
        <v>128</v>
      </c>
      <c r="C57" s="45" t="s">
        <v>100</v>
      </c>
      <c r="D57" s="45" t="s">
        <v>101</v>
      </c>
      <c r="E57" s="158" t="s">
        <v>102</v>
      </c>
      <c r="F57" s="45" t="s">
        <v>103</v>
      </c>
      <c r="G57" s="159" t="s">
        <v>117</v>
      </c>
    </row>
    <row r="58" spans="1:8" ht="12.75">
      <c r="A58" s="292" t="s">
        <v>545</v>
      </c>
      <c r="B58" s="278" t="s">
        <v>494</v>
      </c>
      <c r="C58" s="277">
        <v>120420</v>
      </c>
      <c r="D58" s="277">
        <v>0</v>
      </c>
      <c r="E58" s="277">
        <v>0</v>
      </c>
      <c r="F58" s="277">
        <v>120420</v>
      </c>
      <c r="G58" s="277">
        <v>0</v>
      </c>
      <c r="H58" s="75"/>
    </row>
    <row r="59" spans="1:7" ht="12.75">
      <c r="A59" s="292" t="s">
        <v>545</v>
      </c>
      <c r="B59" s="278" t="s">
        <v>563</v>
      </c>
      <c r="C59" s="277">
        <v>115</v>
      </c>
      <c r="D59" s="277">
        <v>0</v>
      </c>
      <c r="E59" s="277">
        <v>0</v>
      </c>
      <c r="F59" s="277">
        <v>0</v>
      </c>
      <c r="G59" s="277">
        <v>115</v>
      </c>
    </row>
    <row r="60" spans="1:7" ht="12.75">
      <c r="A60" s="292" t="s">
        <v>545</v>
      </c>
      <c r="B60" s="278" t="s">
        <v>495</v>
      </c>
      <c r="C60" s="277">
        <v>1079779.42</v>
      </c>
      <c r="D60" s="277">
        <v>0</v>
      </c>
      <c r="E60" s="277">
        <v>627841.97</v>
      </c>
      <c r="F60" s="277">
        <v>-105841.97</v>
      </c>
      <c r="G60" s="277">
        <v>557779.42</v>
      </c>
    </row>
    <row r="61" spans="1:7" ht="12.75">
      <c r="A61" s="292" t="s">
        <v>545</v>
      </c>
      <c r="B61" s="278" t="s">
        <v>564</v>
      </c>
      <c r="C61" s="277">
        <v>-0.1</v>
      </c>
      <c r="D61" s="277">
        <v>350000</v>
      </c>
      <c r="E61" s="277">
        <v>382000</v>
      </c>
      <c r="F61" s="277">
        <v>-732000</v>
      </c>
      <c r="G61" s="277">
        <v>-0.1</v>
      </c>
    </row>
    <row r="62" spans="1:7" ht="12.75">
      <c r="A62" s="292" t="s">
        <v>545</v>
      </c>
      <c r="B62" s="278" t="s">
        <v>565</v>
      </c>
      <c r="C62" s="277">
        <v>58.57</v>
      </c>
      <c r="D62" s="277">
        <v>58.57</v>
      </c>
      <c r="E62" s="277">
        <v>0</v>
      </c>
      <c r="F62" s="277">
        <v>0</v>
      </c>
      <c r="G62" s="277">
        <v>0</v>
      </c>
    </row>
    <row r="63" spans="1:7" ht="12.75">
      <c r="A63" s="292" t="s">
        <v>545</v>
      </c>
      <c r="B63" s="278" t="s">
        <v>496</v>
      </c>
      <c r="C63" s="277">
        <v>245163.74</v>
      </c>
      <c r="D63" s="277">
        <v>0</v>
      </c>
      <c r="E63" s="277">
        <v>0</v>
      </c>
      <c r="F63" s="277">
        <v>554857.28</v>
      </c>
      <c r="G63" s="277">
        <v>-309693.54</v>
      </c>
    </row>
    <row r="64" spans="1:7" ht="12.75">
      <c r="A64" s="292" t="s">
        <v>545</v>
      </c>
      <c r="B64" s="278" t="s">
        <v>497</v>
      </c>
      <c r="C64" s="277">
        <v>564460.67</v>
      </c>
      <c r="D64" s="277">
        <v>564460.67</v>
      </c>
      <c r="E64" s="277">
        <v>0</v>
      </c>
      <c r="F64" s="277">
        <v>0</v>
      </c>
      <c r="G64" s="277">
        <v>0</v>
      </c>
    </row>
    <row r="65" spans="1:7" ht="12.75">
      <c r="A65" s="292" t="s">
        <v>545</v>
      </c>
      <c r="B65" s="278" t="s">
        <v>498</v>
      </c>
      <c r="C65" s="277">
        <v>1000</v>
      </c>
      <c r="D65" s="277">
        <v>1000</v>
      </c>
      <c r="E65" s="277">
        <v>0</v>
      </c>
      <c r="F65" s="277">
        <v>0</v>
      </c>
      <c r="G65" s="277">
        <v>0</v>
      </c>
    </row>
    <row r="66" spans="1:7" ht="12.75">
      <c r="A66" s="292" t="s">
        <v>545</v>
      </c>
      <c r="B66" s="278" t="s">
        <v>499</v>
      </c>
      <c r="C66" s="277">
        <v>8972.43</v>
      </c>
      <c r="D66" s="277">
        <v>832640.81</v>
      </c>
      <c r="E66" s="277">
        <v>0</v>
      </c>
      <c r="F66" s="277">
        <v>0</v>
      </c>
      <c r="G66" s="277">
        <v>-823668.38</v>
      </c>
    </row>
    <row r="67" spans="1:7" ht="12.75">
      <c r="A67" s="292" t="s">
        <v>545</v>
      </c>
      <c r="B67" s="278" t="s">
        <v>417</v>
      </c>
      <c r="C67" s="277">
        <v>5950</v>
      </c>
      <c r="D67" s="277">
        <v>5950</v>
      </c>
      <c r="E67" s="277">
        <v>0</v>
      </c>
      <c r="F67" s="277">
        <v>0</v>
      </c>
      <c r="G67" s="277">
        <v>0</v>
      </c>
    </row>
    <row r="68" spans="1:7" ht="12.75">
      <c r="A68" s="292" t="s">
        <v>545</v>
      </c>
      <c r="B68" s="278" t="s">
        <v>500</v>
      </c>
      <c r="C68" s="277">
        <v>6440</v>
      </c>
      <c r="D68" s="277">
        <v>6440</v>
      </c>
      <c r="E68" s="277">
        <v>0</v>
      </c>
      <c r="F68" s="277">
        <v>0</v>
      </c>
      <c r="G68" s="277">
        <v>0</v>
      </c>
    </row>
    <row r="69" spans="1:7" ht="12.75">
      <c r="A69" s="292" t="s">
        <v>545</v>
      </c>
      <c r="B69" s="278" t="s">
        <v>501</v>
      </c>
      <c r="C69" s="277">
        <v>6897</v>
      </c>
      <c r="D69" s="277">
        <v>6897</v>
      </c>
      <c r="E69" s="277">
        <v>0</v>
      </c>
      <c r="F69" s="277">
        <v>0</v>
      </c>
      <c r="G69" s="277">
        <v>0</v>
      </c>
    </row>
    <row r="70" spans="1:7" ht="12.75">
      <c r="A70" s="292" t="s">
        <v>545</v>
      </c>
      <c r="B70" s="278" t="s">
        <v>502</v>
      </c>
      <c r="C70" s="277">
        <v>875385.17</v>
      </c>
      <c r="D70" s="277">
        <v>875383.77</v>
      </c>
      <c r="E70" s="277">
        <v>0</v>
      </c>
      <c r="F70" s="277">
        <v>0</v>
      </c>
      <c r="G70" s="277">
        <v>1.4</v>
      </c>
    </row>
    <row r="71" spans="1:7" ht="12.75">
      <c r="A71" s="292" t="s">
        <v>545</v>
      </c>
      <c r="B71" s="278" t="s">
        <v>494</v>
      </c>
      <c r="C71" s="277">
        <v>182821.81</v>
      </c>
      <c r="D71" s="277">
        <v>0</v>
      </c>
      <c r="E71" s="277">
        <v>0</v>
      </c>
      <c r="F71" s="277">
        <v>182821.81</v>
      </c>
      <c r="G71" s="277">
        <v>0</v>
      </c>
    </row>
    <row r="72" spans="1:7" ht="12.75">
      <c r="A72" s="292" t="s">
        <v>545</v>
      </c>
      <c r="B72" s="278" t="s">
        <v>339</v>
      </c>
      <c r="C72" s="277">
        <v>1896640.06</v>
      </c>
      <c r="D72" s="277">
        <v>1949923.56</v>
      </c>
      <c r="E72" s="277">
        <v>0</v>
      </c>
      <c r="F72" s="277">
        <v>-43324.5</v>
      </c>
      <c r="G72" s="277">
        <v>-9959</v>
      </c>
    </row>
    <row r="73" spans="1:7" ht="12.75">
      <c r="A73" s="292" t="s">
        <v>545</v>
      </c>
      <c r="B73" s="278" t="s">
        <v>345</v>
      </c>
      <c r="C73" s="277">
        <v>1746216.5</v>
      </c>
      <c r="D73" s="277">
        <v>0</v>
      </c>
      <c r="E73" s="277">
        <v>0</v>
      </c>
      <c r="F73" s="277">
        <v>1746216.5</v>
      </c>
      <c r="G73" s="277">
        <v>0</v>
      </c>
    </row>
    <row r="74" spans="1:7" ht="12.75">
      <c r="A74" s="292" t="s">
        <v>545</v>
      </c>
      <c r="B74" s="278" t="s">
        <v>346</v>
      </c>
      <c r="C74" s="277">
        <v>1790696.37</v>
      </c>
      <c r="D74" s="277">
        <v>0</v>
      </c>
      <c r="E74" s="277">
        <v>0</v>
      </c>
      <c r="F74" s="277">
        <v>1817091.37</v>
      </c>
      <c r="G74" s="277">
        <v>-26395</v>
      </c>
    </row>
    <row r="75" spans="1:7" ht="12.75">
      <c r="A75" s="292" t="s">
        <v>545</v>
      </c>
      <c r="B75" s="278" t="s">
        <v>503</v>
      </c>
      <c r="C75" s="277">
        <v>11155.04</v>
      </c>
      <c r="D75" s="277">
        <v>0</v>
      </c>
      <c r="E75" s="277">
        <v>0</v>
      </c>
      <c r="F75" s="277">
        <v>0</v>
      </c>
      <c r="G75" s="277">
        <v>11155.04</v>
      </c>
    </row>
    <row r="76" spans="1:7" ht="12.75">
      <c r="A76" s="292" t="s">
        <v>545</v>
      </c>
      <c r="B76" s="278" t="s">
        <v>504</v>
      </c>
      <c r="C76" s="277">
        <v>3096644.05</v>
      </c>
      <c r="D76" s="277">
        <v>616516.26</v>
      </c>
      <c r="E76" s="277">
        <v>205928.62</v>
      </c>
      <c r="F76" s="277">
        <v>2850679.35</v>
      </c>
      <c r="G76" s="277">
        <v>-576480.18</v>
      </c>
    </row>
    <row r="77" spans="1:7" ht="12.75">
      <c r="A77" s="292" t="s">
        <v>545</v>
      </c>
      <c r="B77" s="278" t="s">
        <v>616</v>
      </c>
      <c r="C77" s="277">
        <v>17.4</v>
      </c>
      <c r="D77" s="277">
        <v>0</v>
      </c>
      <c r="E77" s="277">
        <v>0</v>
      </c>
      <c r="F77" s="277">
        <v>275845</v>
      </c>
      <c r="G77" s="277">
        <v>-275827.6</v>
      </c>
    </row>
    <row r="78" spans="1:7" ht="12.75">
      <c r="A78" s="292" t="s">
        <v>545</v>
      </c>
      <c r="B78" s="278" t="s">
        <v>282</v>
      </c>
      <c r="C78" s="277">
        <v>1896858.2</v>
      </c>
      <c r="D78" s="277">
        <v>0</v>
      </c>
      <c r="E78" s="277">
        <v>0</v>
      </c>
      <c r="F78" s="277">
        <v>1951673.2</v>
      </c>
      <c r="G78" s="277">
        <v>-54815</v>
      </c>
    </row>
    <row r="79" spans="1:7" ht="12.75">
      <c r="A79" s="292" t="s">
        <v>545</v>
      </c>
      <c r="B79" s="278" t="s">
        <v>546</v>
      </c>
      <c r="C79" s="277">
        <v>912910.59</v>
      </c>
      <c r="D79" s="277">
        <v>0</v>
      </c>
      <c r="E79" s="277">
        <v>0</v>
      </c>
      <c r="F79" s="277">
        <v>0</v>
      </c>
      <c r="G79" s="277">
        <v>912910.59</v>
      </c>
    </row>
    <row r="80" spans="1:7" ht="12.75">
      <c r="A80" s="292" t="s">
        <v>545</v>
      </c>
      <c r="B80" s="278" t="s">
        <v>582</v>
      </c>
      <c r="C80" s="277">
        <v>1010100.09</v>
      </c>
      <c r="D80" s="277">
        <v>0</v>
      </c>
      <c r="E80" s="277">
        <v>0</v>
      </c>
      <c r="F80" s="277">
        <v>0</v>
      </c>
      <c r="G80" s="277">
        <v>1010100.09</v>
      </c>
    </row>
    <row r="81" spans="1:7" ht="12.75">
      <c r="A81" s="292" t="s">
        <v>545</v>
      </c>
      <c r="B81" s="278" t="s">
        <v>617</v>
      </c>
      <c r="C81" s="277">
        <v>360</v>
      </c>
      <c r="D81" s="277">
        <v>0</v>
      </c>
      <c r="E81" s="277">
        <v>0</v>
      </c>
      <c r="F81" s="277">
        <v>0</v>
      </c>
      <c r="G81" s="277">
        <v>360</v>
      </c>
    </row>
    <row r="82" spans="1:7" ht="12.75">
      <c r="A82" s="292" t="s">
        <v>545</v>
      </c>
      <c r="B82" s="278" t="s">
        <v>491</v>
      </c>
      <c r="C82" s="277">
        <v>2336292.11</v>
      </c>
      <c r="D82" s="277">
        <v>0</v>
      </c>
      <c r="E82" s="277">
        <v>0</v>
      </c>
      <c r="F82" s="277">
        <v>0</v>
      </c>
      <c r="G82" s="277">
        <v>2336292.11</v>
      </c>
    </row>
    <row r="83" spans="1:7" ht="12.75">
      <c r="A83" s="292" t="s">
        <v>545</v>
      </c>
      <c r="B83" s="278" t="s">
        <v>505</v>
      </c>
      <c r="C83" s="277">
        <v>476.6</v>
      </c>
      <c r="D83" s="277">
        <v>0</v>
      </c>
      <c r="E83" s="277">
        <v>0</v>
      </c>
      <c r="F83" s="277">
        <v>476.6</v>
      </c>
      <c r="G83" s="277">
        <v>0</v>
      </c>
    </row>
    <row r="84" spans="1:7" ht="12.75">
      <c r="A84" s="292" t="s">
        <v>545</v>
      </c>
      <c r="B84" s="278" t="s">
        <v>524</v>
      </c>
      <c r="C84" s="277">
        <v>1500</v>
      </c>
      <c r="D84" s="277">
        <v>0</v>
      </c>
      <c r="E84" s="277">
        <v>0</v>
      </c>
      <c r="F84" s="277">
        <v>1500</v>
      </c>
      <c r="G84" s="277">
        <v>0</v>
      </c>
    </row>
    <row r="85" spans="1:7" ht="12.75">
      <c r="A85" s="292" t="s">
        <v>545</v>
      </c>
      <c r="B85" s="278" t="s">
        <v>525</v>
      </c>
      <c r="C85" s="277">
        <v>145779.54</v>
      </c>
      <c r="D85" s="277">
        <v>0</v>
      </c>
      <c r="E85" s="277">
        <v>159845.48</v>
      </c>
      <c r="F85" s="277">
        <v>103830.1</v>
      </c>
      <c r="G85" s="277">
        <v>-117896.04</v>
      </c>
    </row>
    <row r="86" spans="1:7" ht="12.75">
      <c r="A86" s="292" t="s">
        <v>545</v>
      </c>
      <c r="B86" s="278" t="s">
        <v>227</v>
      </c>
      <c r="C86" s="277">
        <v>232</v>
      </c>
      <c r="D86" s="277">
        <v>232</v>
      </c>
      <c r="E86" s="277">
        <v>0</v>
      </c>
      <c r="F86" s="277">
        <v>0</v>
      </c>
      <c r="G86" s="277">
        <v>0</v>
      </c>
    </row>
    <row r="87" spans="1:7" ht="12.75">
      <c r="A87" s="292" t="s">
        <v>545</v>
      </c>
      <c r="B87" s="278" t="s">
        <v>506</v>
      </c>
      <c r="C87" s="277">
        <v>35000</v>
      </c>
      <c r="D87" s="277">
        <v>0</v>
      </c>
      <c r="E87" s="277">
        <v>29000</v>
      </c>
      <c r="F87" s="277">
        <v>-29000</v>
      </c>
      <c r="G87" s="277">
        <v>35000</v>
      </c>
    </row>
    <row r="88" spans="1:7" ht="12.75">
      <c r="A88" s="292" t="s">
        <v>545</v>
      </c>
      <c r="B88" s="278" t="s">
        <v>507</v>
      </c>
      <c r="C88" s="277">
        <v>85673.54</v>
      </c>
      <c r="D88" s="277">
        <v>284372.44</v>
      </c>
      <c r="E88" s="277">
        <v>85673.54</v>
      </c>
      <c r="F88" s="277">
        <v>-284372.44</v>
      </c>
      <c r="G88" s="277">
        <v>0</v>
      </c>
    </row>
    <row r="89" spans="1:7" ht="12.75">
      <c r="A89" s="292" t="s">
        <v>545</v>
      </c>
      <c r="B89" s="278" t="s">
        <v>508</v>
      </c>
      <c r="C89" s="277">
        <v>220400</v>
      </c>
      <c r="D89" s="277">
        <v>0</v>
      </c>
      <c r="E89" s="277">
        <v>11600</v>
      </c>
      <c r="F89" s="277">
        <v>208800</v>
      </c>
      <c r="G89" s="277">
        <v>0</v>
      </c>
    </row>
    <row r="90" spans="1:7" ht="12.75">
      <c r="A90" s="292" t="s">
        <v>545</v>
      </c>
      <c r="B90" s="278" t="s">
        <v>547</v>
      </c>
      <c r="C90" s="277">
        <v>83427.2</v>
      </c>
      <c r="D90" s="277">
        <v>0</v>
      </c>
      <c r="E90" s="277">
        <v>0</v>
      </c>
      <c r="F90" s="277">
        <v>0</v>
      </c>
      <c r="G90" s="277">
        <v>83427.2</v>
      </c>
    </row>
    <row r="91" spans="1:7" ht="12.75">
      <c r="A91" s="10"/>
      <c r="B91" s="188" t="s">
        <v>509</v>
      </c>
      <c r="C91" s="190">
        <f>SUM(C58:C90)</f>
        <v>18367843</v>
      </c>
      <c r="D91" s="190">
        <f>SUM(D58:D90)</f>
        <v>5493875.080000001</v>
      </c>
      <c r="E91" s="190">
        <f>SUM(E58:E90)</f>
        <v>1501889.6099999999</v>
      </c>
      <c r="F91" s="190">
        <f>SUM(F58:F90)</f>
        <v>8619672.299999999</v>
      </c>
      <c r="G91" s="190">
        <f>SUM(G58:G90)</f>
        <v>2752406.01</v>
      </c>
    </row>
    <row r="94" ht="12.75">
      <c r="A94" s="262" t="s">
        <v>54</v>
      </c>
    </row>
    <row r="95" spans="1:6" ht="12.75">
      <c r="A95" s="43" t="s">
        <v>510</v>
      </c>
      <c r="B95" s="67"/>
      <c r="C95" s="338" t="s">
        <v>99</v>
      </c>
      <c r="D95" s="339"/>
      <c r="E95" s="64"/>
      <c r="F95" s="64"/>
    </row>
    <row r="96" spans="1:6" ht="12.75">
      <c r="A96" s="64"/>
      <c r="B96" s="64"/>
      <c r="C96" s="64"/>
      <c r="D96" s="64"/>
      <c r="E96" s="64"/>
      <c r="F96" s="64"/>
    </row>
    <row r="97" spans="1:7" ht="14.25" customHeight="1">
      <c r="A97" s="45" t="s">
        <v>131</v>
      </c>
      <c r="B97" s="156" t="s">
        <v>128</v>
      </c>
      <c r="C97" s="45" t="s">
        <v>100</v>
      </c>
      <c r="D97" s="45" t="s">
        <v>101</v>
      </c>
      <c r="E97" s="158" t="s">
        <v>102</v>
      </c>
      <c r="F97" s="45" t="s">
        <v>103</v>
      </c>
      <c r="G97" s="159" t="s">
        <v>117</v>
      </c>
    </row>
    <row r="98" spans="1:8" ht="12.75">
      <c r="A98" s="226" t="s">
        <v>548</v>
      </c>
      <c r="B98" s="285" t="s">
        <v>494</v>
      </c>
      <c r="C98" s="283">
        <v>48180</v>
      </c>
      <c r="D98" s="283">
        <v>183180</v>
      </c>
      <c r="E98" s="283">
        <v>0</v>
      </c>
      <c r="F98" s="283">
        <v>-135000</v>
      </c>
      <c r="G98" s="283">
        <v>0</v>
      </c>
      <c r="H98" s="75"/>
    </row>
    <row r="99" spans="1:7" ht="12.75">
      <c r="A99" s="226" t="s">
        <v>548</v>
      </c>
      <c r="B99" s="285" t="s">
        <v>246</v>
      </c>
      <c r="C99" s="283">
        <v>0.51</v>
      </c>
      <c r="D99" s="283">
        <v>0</v>
      </c>
      <c r="E99" s="283">
        <v>0</v>
      </c>
      <c r="F99" s="283">
        <v>799739.41</v>
      </c>
      <c r="G99" s="283">
        <v>-799738.9</v>
      </c>
    </row>
    <row r="100" spans="1:7" ht="12.75">
      <c r="A100" s="226" t="s">
        <v>548</v>
      </c>
      <c r="B100" s="285" t="s">
        <v>512</v>
      </c>
      <c r="C100" s="283">
        <v>26559</v>
      </c>
      <c r="D100" s="283">
        <v>26559</v>
      </c>
      <c r="E100" s="283">
        <v>0</v>
      </c>
      <c r="F100" s="283">
        <v>0</v>
      </c>
      <c r="G100" s="283">
        <v>0</v>
      </c>
    </row>
    <row r="101" spans="1:7" ht="12.75">
      <c r="A101" s="226" t="s">
        <v>548</v>
      </c>
      <c r="B101" s="285" t="s">
        <v>513</v>
      </c>
      <c r="C101" s="283">
        <v>28930.92</v>
      </c>
      <c r="D101" s="283">
        <v>0</v>
      </c>
      <c r="E101" s="283">
        <v>0</v>
      </c>
      <c r="F101" s="283">
        <v>0</v>
      </c>
      <c r="G101" s="283">
        <v>28930.92</v>
      </c>
    </row>
    <row r="102" spans="1:7" ht="12.75">
      <c r="A102" s="226" t="s">
        <v>548</v>
      </c>
      <c r="B102" s="285" t="s">
        <v>225</v>
      </c>
      <c r="C102" s="283">
        <v>4769.99</v>
      </c>
      <c r="D102" s="283">
        <v>482583.36</v>
      </c>
      <c r="E102" s="283">
        <v>0</v>
      </c>
      <c r="F102" s="283">
        <v>72902.13</v>
      </c>
      <c r="G102" s="283">
        <v>-550715.5</v>
      </c>
    </row>
    <row r="103" spans="1:7" ht="12.75">
      <c r="A103" s="226" t="s">
        <v>548</v>
      </c>
      <c r="B103" s="285" t="s">
        <v>226</v>
      </c>
      <c r="C103" s="283">
        <v>290190.84</v>
      </c>
      <c r="D103" s="283">
        <v>31811.72</v>
      </c>
      <c r="E103" s="283">
        <v>0</v>
      </c>
      <c r="F103" s="283">
        <v>1245042.36</v>
      </c>
      <c r="G103" s="283">
        <v>-986663.24</v>
      </c>
    </row>
    <row r="104" spans="1:7" ht="12.75">
      <c r="A104" s="226" t="s">
        <v>548</v>
      </c>
      <c r="B104" s="285" t="s">
        <v>514</v>
      </c>
      <c r="C104" s="283">
        <v>247003.14</v>
      </c>
      <c r="D104" s="283">
        <v>0</v>
      </c>
      <c r="E104" s="283">
        <v>0</v>
      </c>
      <c r="F104" s="283">
        <v>0</v>
      </c>
      <c r="G104" s="283">
        <v>247003.14</v>
      </c>
    </row>
    <row r="105" spans="1:7" ht="12.75">
      <c r="A105" s="226" t="s">
        <v>548</v>
      </c>
      <c r="B105" s="285" t="s">
        <v>515</v>
      </c>
      <c r="C105" s="283">
        <v>274913.52</v>
      </c>
      <c r="D105" s="283">
        <v>0</v>
      </c>
      <c r="E105" s="283">
        <v>0</v>
      </c>
      <c r="F105" s="283">
        <v>0</v>
      </c>
      <c r="G105" s="283">
        <v>274913.52</v>
      </c>
    </row>
    <row r="106" spans="1:7" ht="12.75">
      <c r="A106" s="226" t="s">
        <v>548</v>
      </c>
      <c r="B106" s="285" t="s">
        <v>516</v>
      </c>
      <c r="C106" s="283">
        <v>-19740.19</v>
      </c>
      <c r="D106" s="283">
        <v>0</v>
      </c>
      <c r="E106" s="283">
        <v>0</v>
      </c>
      <c r="F106" s="283">
        <v>0</v>
      </c>
      <c r="G106" s="283">
        <v>-19740.19</v>
      </c>
    </row>
    <row r="107" spans="1:7" ht="12.75">
      <c r="A107" s="226" t="s">
        <v>548</v>
      </c>
      <c r="B107" s="285" t="s">
        <v>526</v>
      </c>
      <c r="C107" s="283">
        <v>854920.95</v>
      </c>
      <c r="D107" s="283">
        <v>793117.26</v>
      </c>
      <c r="E107" s="283">
        <v>0</v>
      </c>
      <c r="F107" s="283">
        <v>-22466.1</v>
      </c>
      <c r="G107" s="283">
        <v>84269.79</v>
      </c>
    </row>
    <row r="108" spans="1:7" ht="12.75">
      <c r="A108" s="226" t="s">
        <v>548</v>
      </c>
      <c r="B108" s="285" t="s">
        <v>583</v>
      </c>
      <c r="C108" s="283">
        <v>17965.96</v>
      </c>
      <c r="D108" s="283">
        <v>0</v>
      </c>
      <c r="E108" s="283">
        <v>0</v>
      </c>
      <c r="F108" s="283">
        <v>0</v>
      </c>
      <c r="G108" s="283">
        <v>17965.96</v>
      </c>
    </row>
    <row r="109" spans="1:7" ht="12.75">
      <c r="A109" s="226" t="s">
        <v>548</v>
      </c>
      <c r="B109" s="285" t="s">
        <v>517</v>
      </c>
      <c r="C109" s="283">
        <v>136429.79</v>
      </c>
      <c r="D109" s="283">
        <v>136429.79</v>
      </c>
      <c r="E109" s="283">
        <v>0</v>
      </c>
      <c r="F109" s="283">
        <v>0</v>
      </c>
      <c r="G109" s="283">
        <v>0</v>
      </c>
    </row>
    <row r="110" spans="1:7" ht="12.75">
      <c r="A110" s="226" t="s">
        <v>548</v>
      </c>
      <c r="B110" s="285" t="s">
        <v>518</v>
      </c>
      <c r="C110" s="283">
        <v>19740.19</v>
      </c>
      <c r="D110" s="283">
        <v>171393.78</v>
      </c>
      <c r="E110" s="283">
        <v>0</v>
      </c>
      <c r="F110" s="283">
        <v>-151653.59</v>
      </c>
      <c r="G110" s="283">
        <v>0</v>
      </c>
    </row>
    <row r="111" spans="1:7" ht="12.75">
      <c r="A111" s="226" t="s">
        <v>548</v>
      </c>
      <c r="B111" s="285" t="s">
        <v>496</v>
      </c>
      <c r="C111" s="283">
        <v>143125.57</v>
      </c>
      <c r="D111" s="283">
        <v>0</v>
      </c>
      <c r="E111" s="283">
        <v>0</v>
      </c>
      <c r="F111" s="283">
        <v>1540921.09</v>
      </c>
      <c r="G111" s="283">
        <v>-1397795.52</v>
      </c>
    </row>
    <row r="112" spans="1:7" ht="12.75">
      <c r="A112" s="226" t="s">
        <v>548</v>
      </c>
      <c r="B112" s="285" t="s">
        <v>618</v>
      </c>
      <c r="C112" s="283">
        <v>359140.3</v>
      </c>
      <c r="D112" s="283">
        <v>0</v>
      </c>
      <c r="E112" s="283">
        <v>0</v>
      </c>
      <c r="F112" s="283">
        <v>0</v>
      </c>
      <c r="G112" s="283">
        <v>359140.3</v>
      </c>
    </row>
    <row r="113" spans="1:7" ht="12.75">
      <c r="A113" s="226" t="s">
        <v>548</v>
      </c>
      <c r="B113" s="285" t="s">
        <v>519</v>
      </c>
      <c r="C113" s="283">
        <v>119999.67</v>
      </c>
      <c r="D113" s="283">
        <v>0</v>
      </c>
      <c r="E113" s="283">
        <v>0</v>
      </c>
      <c r="F113" s="283">
        <v>0</v>
      </c>
      <c r="G113" s="283">
        <v>119999.67</v>
      </c>
    </row>
    <row r="114" spans="1:7" ht="12.75">
      <c r="A114" s="226" t="s">
        <v>548</v>
      </c>
      <c r="B114" s="285" t="s">
        <v>521</v>
      </c>
      <c r="C114" s="283">
        <v>53384.31</v>
      </c>
      <c r="D114" s="283">
        <v>0</v>
      </c>
      <c r="E114" s="283">
        <v>0</v>
      </c>
      <c r="F114" s="283">
        <v>0</v>
      </c>
      <c r="G114" s="283">
        <v>53384.31</v>
      </c>
    </row>
    <row r="115" spans="1:7" ht="12.75">
      <c r="A115" s="226" t="s">
        <v>548</v>
      </c>
      <c r="B115" s="285" t="s">
        <v>541</v>
      </c>
      <c r="C115" s="283">
        <v>235281.85</v>
      </c>
      <c r="D115" s="283">
        <v>0</v>
      </c>
      <c r="E115" s="283">
        <v>0</v>
      </c>
      <c r="F115" s="283">
        <v>0</v>
      </c>
      <c r="G115" s="283">
        <v>235281.85</v>
      </c>
    </row>
    <row r="116" spans="1:7" ht="12.75">
      <c r="A116" s="226" t="s">
        <v>548</v>
      </c>
      <c r="B116" s="285" t="s">
        <v>527</v>
      </c>
      <c r="C116" s="283">
        <v>15145.31</v>
      </c>
      <c r="D116" s="283">
        <v>0</v>
      </c>
      <c r="E116" s="283">
        <v>0</v>
      </c>
      <c r="F116" s="283">
        <v>0</v>
      </c>
      <c r="G116" s="283">
        <v>15145.31</v>
      </c>
    </row>
    <row r="117" spans="1:7" ht="12.75">
      <c r="A117" s="226" t="s">
        <v>548</v>
      </c>
      <c r="B117" s="285" t="s">
        <v>522</v>
      </c>
      <c r="C117" s="283">
        <v>125544.18</v>
      </c>
      <c r="D117" s="283">
        <v>0</v>
      </c>
      <c r="E117" s="283">
        <v>0</v>
      </c>
      <c r="F117" s="283">
        <v>0</v>
      </c>
      <c r="G117" s="283">
        <v>125544.18</v>
      </c>
    </row>
    <row r="118" spans="1:7" ht="12.75">
      <c r="A118" s="226" t="s">
        <v>548</v>
      </c>
      <c r="B118" s="285" t="s">
        <v>523</v>
      </c>
      <c r="C118" s="283">
        <v>100015.2</v>
      </c>
      <c r="D118" s="283">
        <v>0</v>
      </c>
      <c r="E118" s="283">
        <v>0</v>
      </c>
      <c r="F118" s="283">
        <v>0</v>
      </c>
      <c r="G118" s="283">
        <v>100015.2</v>
      </c>
    </row>
    <row r="119" spans="1:7" ht="12.75">
      <c r="A119" s="226" t="s">
        <v>548</v>
      </c>
      <c r="B119" s="285" t="s">
        <v>528</v>
      </c>
      <c r="C119" s="283">
        <v>383793.99</v>
      </c>
      <c r="D119" s="283">
        <v>0</v>
      </c>
      <c r="E119" s="283">
        <v>0</v>
      </c>
      <c r="F119" s="283">
        <v>0</v>
      </c>
      <c r="G119" s="283">
        <v>383793.99</v>
      </c>
    </row>
    <row r="120" spans="1:7" ht="12.75">
      <c r="A120" s="226" t="s">
        <v>548</v>
      </c>
      <c r="B120" s="285" t="s">
        <v>529</v>
      </c>
      <c r="C120" s="283">
        <v>-0.01</v>
      </c>
      <c r="D120" s="283">
        <v>0</v>
      </c>
      <c r="E120" s="283">
        <v>0</v>
      </c>
      <c r="F120" s="283">
        <v>0</v>
      </c>
      <c r="G120" s="283">
        <v>-0.01</v>
      </c>
    </row>
    <row r="121" spans="1:7" ht="12.75">
      <c r="A121" s="226" t="s">
        <v>548</v>
      </c>
      <c r="B121" s="285" t="s">
        <v>542</v>
      </c>
      <c r="C121" s="283">
        <v>3480</v>
      </c>
      <c r="D121" s="283">
        <v>0</v>
      </c>
      <c r="E121" s="283">
        <v>0</v>
      </c>
      <c r="F121" s="283">
        <v>0</v>
      </c>
      <c r="G121" s="283">
        <v>3480</v>
      </c>
    </row>
    <row r="122" spans="1:7" ht="12.75">
      <c r="A122" s="226" t="s">
        <v>548</v>
      </c>
      <c r="B122" s="285" t="s">
        <v>543</v>
      </c>
      <c r="C122" s="283">
        <v>393033.37</v>
      </c>
      <c r="D122" s="283">
        <v>0</v>
      </c>
      <c r="E122" s="283">
        <v>0</v>
      </c>
      <c r="F122" s="283">
        <v>0</v>
      </c>
      <c r="G122" s="283">
        <v>393033.37</v>
      </c>
    </row>
    <row r="123" spans="1:7" ht="12.75">
      <c r="A123" s="226" t="s">
        <v>548</v>
      </c>
      <c r="B123" s="285" t="s">
        <v>544</v>
      </c>
      <c r="C123" s="283">
        <v>56500.26</v>
      </c>
      <c r="D123" s="283">
        <v>0</v>
      </c>
      <c r="E123" s="283">
        <v>0</v>
      </c>
      <c r="F123" s="283">
        <v>0</v>
      </c>
      <c r="G123" s="283">
        <v>56500.26</v>
      </c>
    </row>
    <row r="124" spans="1:7" ht="12.75">
      <c r="A124" s="226" t="s">
        <v>548</v>
      </c>
      <c r="B124" s="285" t="s">
        <v>566</v>
      </c>
      <c r="C124" s="283">
        <v>8516.43</v>
      </c>
      <c r="D124" s="283">
        <v>0</v>
      </c>
      <c r="E124" s="283">
        <v>0</v>
      </c>
      <c r="F124" s="283">
        <v>0</v>
      </c>
      <c r="G124" s="283">
        <v>8516.43</v>
      </c>
    </row>
    <row r="125" spans="1:7" ht="12.75">
      <c r="A125" s="226" t="s">
        <v>548</v>
      </c>
      <c r="B125" s="285" t="s">
        <v>619</v>
      </c>
      <c r="C125" s="283">
        <v>117159.29</v>
      </c>
      <c r="D125" s="283">
        <v>0</v>
      </c>
      <c r="E125" s="283">
        <v>0</v>
      </c>
      <c r="F125" s="283">
        <v>0</v>
      </c>
      <c r="G125" s="283">
        <v>117159.29</v>
      </c>
    </row>
    <row r="126" spans="1:7" ht="12.75">
      <c r="A126" s="226"/>
      <c r="B126" s="228"/>
      <c r="C126" s="227"/>
      <c r="D126" s="227"/>
      <c r="E126" s="227"/>
      <c r="F126" s="227"/>
      <c r="G126" s="227"/>
    </row>
    <row r="127" spans="1:7" ht="12.75">
      <c r="A127" s="10"/>
      <c r="B127" s="188" t="s">
        <v>511</v>
      </c>
      <c r="C127" s="190">
        <f>SUM(C98:C126)</f>
        <v>4043984.3400000012</v>
      </c>
      <c r="D127" s="190">
        <f>SUM(D98:D126)</f>
        <v>1825074.91</v>
      </c>
      <c r="E127" s="190">
        <f>SUM(E98:E126)</f>
        <v>0</v>
      </c>
      <c r="F127" s="190">
        <f>SUM(F98:F126)</f>
        <v>3349485.3</v>
      </c>
      <c r="G127" s="190">
        <f>SUM(G98:G126)</f>
        <v>-1130575.8699999996</v>
      </c>
    </row>
  </sheetData>
  <sheetProtection/>
  <mergeCells count="4">
    <mergeCell ref="C4:D4"/>
    <mergeCell ref="C38:D38"/>
    <mergeCell ref="C55:D55"/>
    <mergeCell ref="C95:D9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2.421875" style="163" customWidth="1"/>
    <col min="2" max="2" width="51.421875" style="163" customWidth="1"/>
    <col min="3" max="3" width="18.7109375" style="163" bestFit="1" customWidth="1"/>
    <col min="4" max="4" width="15.7109375" style="163" bestFit="1" customWidth="1"/>
    <col min="5" max="5" width="6.7109375" style="163" customWidth="1"/>
    <col min="6" max="16384" width="11.421875" style="163" customWidth="1"/>
  </cols>
  <sheetData>
    <row r="1" spans="1:2" ht="12.75">
      <c r="A1" s="162" t="s">
        <v>53</v>
      </c>
      <c r="B1" s="162"/>
    </row>
    <row r="2" spans="1:2" ht="12.75">
      <c r="A2" s="162" t="s">
        <v>54</v>
      </c>
      <c r="B2" s="162"/>
    </row>
    <row r="4" spans="1:4" ht="12.75">
      <c r="A4" s="43" t="s">
        <v>146</v>
      </c>
      <c r="B4" s="43"/>
      <c r="C4" s="64"/>
      <c r="D4" s="68" t="s">
        <v>107</v>
      </c>
    </row>
    <row r="5" spans="1:5" ht="12.75">
      <c r="A5" s="13"/>
      <c r="B5" s="13"/>
      <c r="C5" s="69"/>
      <c r="D5" s="70"/>
      <c r="E5" s="70"/>
    </row>
    <row r="6" spans="1:5" ht="12.75">
      <c r="A6" s="45" t="s">
        <v>131</v>
      </c>
      <c r="B6" s="46" t="s">
        <v>128</v>
      </c>
      <c r="C6" s="54" t="s">
        <v>1</v>
      </c>
      <c r="D6" s="54" t="s">
        <v>108</v>
      </c>
      <c r="E6" s="64"/>
    </row>
    <row r="7" spans="1:5" ht="12.75">
      <c r="A7" s="33"/>
      <c r="B7" s="65"/>
      <c r="C7" s="73"/>
      <c r="D7" s="66"/>
      <c r="E7" s="64"/>
    </row>
    <row r="8" spans="1:5" ht="12.75">
      <c r="A8" s="33"/>
      <c r="B8" s="65"/>
      <c r="C8" s="73"/>
      <c r="D8" s="66"/>
      <c r="E8" s="64"/>
    </row>
    <row r="9" spans="1:3" ht="12.75">
      <c r="A9" s="10"/>
      <c r="B9" s="10" t="s">
        <v>124</v>
      </c>
      <c r="C9" s="11">
        <f>SUM(C7:C8)</f>
        <v>0</v>
      </c>
    </row>
    <row r="11" spans="1:4" ht="12.75">
      <c r="A11" s="43" t="s">
        <v>141</v>
      </c>
      <c r="B11" s="43"/>
      <c r="C11" s="64"/>
      <c r="D11" s="68" t="s">
        <v>107</v>
      </c>
    </row>
    <row r="12" spans="1:4" ht="12.75">
      <c r="A12" s="13"/>
      <c r="B12" s="13"/>
      <c r="C12" s="69"/>
      <c r="D12" s="70"/>
    </row>
    <row r="13" spans="1:4" ht="12.75">
      <c r="A13" s="45" t="s">
        <v>131</v>
      </c>
      <c r="B13" s="46" t="s">
        <v>128</v>
      </c>
      <c r="C13" s="54" t="s">
        <v>1</v>
      </c>
      <c r="D13" s="54" t="s">
        <v>108</v>
      </c>
    </row>
    <row r="14" spans="1:4" ht="12.75">
      <c r="A14" s="33"/>
      <c r="B14" s="65"/>
      <c r="C14" s="71"/>
      <c r="D14" s="72"/>
    </row>
    <row r="15" spans="1:4" ht="12.75">
      <c r="A15" s="33"/>
      <c r="B15" s="65"/>
      <c r="C15" s="73"/>
      <c r="D15" s="66"/>
    </row>
    <row r="16" spans="1:3" ht="12.75">
      <c r="A16" s="10"/>
      <c r="B16" s="10" t="s">
        <v>124</v>
      </c>
      <c r="C16" s="11">
        <f>SUM(C14:C15)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A2">
      <selection activeCell="C19" sqref="C19"/>
    </sheetView>
  </sheetViews>
  <sheetFormatPr defaultColWidth="11.421875" defaultRowHeight="15"/>
  <cols>
    <col min="1" max="1" width="22.28125" style="163" customWidth="1"/>
    <col min="2" max="2" width="48.140625" style="163" customWidth="1"/>
    <col min="3" max="3" width="17.00390625" style="163" customWidth="1"/>
    <col min="4" max="4" width="17.57421875" style="163" bestFit="1" customWidth="1"/>
    <col min="5" max="5" width="6.7109375" style="163" customWidth="1"/>
    <col min="6" max="16384" width="11.421875" style="163" customWidth="1"/>
  </cols>
  <sheetData>
    <row r="1" spans="1:2" ht="17.25" customHeight="1">
      <c r="A1" s="162" t="s">
        <v>53</v>
      </c>
      <c r="B1" s="42"/>
    </row>
    <row r="2" spans="1:2" ht="19.5" customHeight="1">
      <c r="A2" s="162" t="s">
        <v>54</v>
      </c>
      <c r="B2" s="162"/>
    </row>
    <row r="4" spans="1:4" ht="12.75">
      <c r="A4" s="43" t="s">
        <v>147</v>
      </c>
      <c r="B4" s="43"/>
      <c r="C4" s="162"/>
      <c r="D4" s="44" t="s">
        <v>71</v>
      </c>
    </row>
    <row r="5" spans="1:4" ht="12.75">
      <c r="A5" s="342"/>
      <c r="B5" s="342"/>
      <c r="C5" s="343"/>
      <c r="D5" s="343"/>
    </row>
    <row r="6" spans="1:4" ht="12.75">
      <c r="A6" s="45" t="s">
        <v>131</v>
      </c>
      <c r="B6" s="46" t="s">
        <v>128</v>
      </c>
      <c r="C6" s="47" t="s">
        <v>1</v>
      </c>
      <c r="D6" s="47" t="s">
        <v>2</v>
      </c>
    </row>
    <row r="7" spans="1:4" ht="12.75">
      <c r="A7" s="48"/>
      <c r="B7" s="48"/>
      <c r="C7" s="8"/>
      <c r="D7" s="49"/>
    </row>
    <row r="8" spans="1:4" ht="12.75">
      <c r="A8" s="10"/>
      <c r="B8" s="10" t="s">
        <v>124</v>
      </c>
      <c r="C8" s="11">
        <f>(SUM(C7))</f>
        <v>0</v>
      </c>
      <c r="D8" s="50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PageLayoutView="0" workbookViewId="0" topLeftCell="B1">
      <selection activeCell="B20" sqref="B20"/>
    </sheetView>
  </sheetViews>
  <sheetFormatPr defaultColWidth="11.421875" defaultRowHeight="15"/>
  <cols>
    <col min="1" max="1" width="23.57421875" style="163" customWidth="1"/>
    <col min="2" max="2" width="31.140625" style="163" customWidth="1"/>
    <col min="3" max="3" width="18.7109375" style="163" bestFit="1" customWidth="1"/>
    <col min="4" max="4" width="22.7109375" style="163" customWidth="1"/>
    <col min="5" max="5" width="6.7109375" style="163" customWidth="1"/>
    <col min="6" max="16384" width="11.421875" style="163" customWidth="1"/>
  </cols>
  <sheetData>
    <row r="1" spans="1:2" ht="12.75">
      <c r="A1" s="162" t="s">
        <v>53</v>
      </c>
      <c r="B1" s="162"/>
    </row>
    <row r="2" spans="1:2" ht="12.75">
      <c r="A2" s="162" t="s">
        <v>54</v>
      </c>
      <c r="B2" s="162"/>
    </row>
    <row r="4" spans="1:4" ht="12.75">
      <c r="A4" s="43" t="s">
        <v>148</v>
      </c>
      <c r="B4" s="43"/>
      <c r="C4" s="162"/>
      <c r="D4" s="44" t="s">
        <v>110</v>
      </c>
    </row>
    <row r="5" spans="1:4" ht="12.75">
      <c r="A5" s="342"/>
      <c r="B5" s="342"/>
      <c r="C5" s="343"/>
      <c r="D5" s="343"/>
    </row>
    <row r="6" spans="1:4" ht="12.75">
      <c r="A6" s="45" t="s">
        <v>131</v>
      </c>
      <c r="B6" s="46" t="s">
        <v>128</v>
      </c>
      <c r="C6" s="47" t="s">
        <v>1</v>
      </c>
      <c r="D6" s="47" t="s">
        <v>2</v>
      </c>
    </row>
    <row r="7" spans="1:4" ht="12.75">
      <c r="A7" s="48"/>
      <c r="B7" s="48"/>
      <c r="C7" s="8"/>
      <c r="D7" s="9"/>
    </row>
    <row r="8" spans="1:4" ht="12.75">
      <c r="A8" s="10"/>
      <c r="B8" s="10" t="s">
        <v>124</v>
      </c>
      <c r="C8" s="11">
        <f>SUM(C7)</f>
        <v>0</v>
      </c>
      <c r="D8" s="50"/>
    </row>
  </sheetData>
  <sheetProtection/>
  <mergeCells count="1">
    <mergeCell ref="A5:D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F27" sqref="F27"/>
    </sheetView>
  </sheetViews>
  <sheetFormatPr defaultColWidth="11.421875" defaultRowHeight="15"/>
  <cols>
    <col min="1" max="1" width="22.28125" style="163" customWidth="1"/>
    <col min="2" max="2" width="44.140625" style="163" customWidth="1"/>
    <col min="3" max="3" width="17.57421875" style="163" bestFit="1" customWidth="1"/>
    <col min="4" max="4" width="6.7109375" style="163" customWidth="1"/>
    <col min="5" max="16384" width="11.421875" style="163" customWidth="1"/>
  </cols>
  <sheetData>
    <row r="1" spans="1:3" ht="12.75">
      <c r="A1" s="162" t="s">
        <v>53</v>
      </c>
      <c r="B1" s="162"/>
      <c r="C1" s="28"/>
    </row>
    <row r="2" spans="1:3" ht="12.75">
      <c r="A2" s="162" t="s">
        <v>56</v>
      </c>
      <c r="B2" s="162"/>
      <c r="C2" s="28"/>
    </row>
    <row r="3" spans="3:6" ht="12.75">
      <c r="C3" s="28"/>
      <c r="F3" s="75"/>
    </row>
    <row r="4" spans="1:3" ht="12.75">
      <c r="A4" s="167" t="s">
        <v>149</v>
      </c>
      <c r="B4" s="167"/>
      <c r="C4" s="168" t="s">
        <v>72</v>
      </c>
    </row>
    <row r="5" spans="1:6" s="75" customFormat="1" ht="12.75">
      <c r="A5" s="74"/>
      <c r="B5" s="13"/>
      <c r="C5" s="70"/>
      <c r="F5" s="163"/>
    </row>
    <row r="6" spans="1:3" ht="12.75">
      <c r="A6" s="169" t="s">
        <v>131</v>
      </c>
      <c r="B6" s="214" t="s">
        <v>128</v>
      </c>
      <c r="C6" s="215" t="s">
        <v>1</v>
      </c>
    </row>
    <row r="7" spans="1:3" ht="12.75">
      <c r="A7" s="225">
        <v>123105811</v>
      </c>
      <c r="B7" s="243" t="s">
        <v>208</v>
      </c>
      <c r="C7" s="266">
        <v>34265124.51</v>
      </c>
    </row>
    <row r="8" spans="1:3" ht="12.75">
      <c r="A8" s="225">
        <v>123305831</v>
      </c>
      <c r="B8" s="243" t="s">
        <v>385</v>
      </c>
      <c r="C8" s="266">
        <v>100815772.09</v>
      </c>
    </row>
    <row r="9" spans="1:3" ht="12.75">
      <c r="A9" s="225">
        <v>123405891</v>
      </c>
      <c r="B9" s="243" t="s">
        <v>386</v>
      </c>
      <c r="C9" s="266">
        <v>13787916.74</v>
      </c>
    </row>
    <row r="10" spans="1:3" s="263" customFormat="1" ht="12.75">
      <c r="A10" s="225">
        <v>123516111</v>
      </c>
      <c r="B10" s="243" t="s">
        <v>584</v>
      </c>
      <c r="C10" s="266">
        <v>30623.54</v>
      </c>
    </row>
    <row r="11" spans="1:3" ht="12.75">
      <c r="A11" s="225">
        <v>123526121</v>
      </c>
      <c r="B11" s="243" t="s">
        <v>209</v>
      </c>
      <c r="C11" s="266">
        <v>7921198.38</v>
      </c>
    </row>
    <row r="12" spans="1:3" ht="12.75">
      <c r="A12" s="225">
        <v>123536131</v>
      </c>
      <c r="B12" s="243" t="s">
        <v>210</v>
      </c>
      <c r="C12" s="266">
        <v>1568693.11</v>
      </c>
    </row>
    <row r="13" spans="1:3" ht="12.75">
      <c r="A13" s="225">
        <v>123546141</v>
      </c>
      <c r="B13" s="243" t="s">
        <v>211</v>
      </c>
      <c r="C13" s="266">
        <v>51392295.86</v>
      </c>
    </row>
    <row r="14" spans="1:3" ht="12.75" customHeight="1">
      <c r="A14" s="225">
        <v>123556151</v>
      </c>
      <c r="B14" s="243" t="s">
        <v>212</v>
      </c>
      <c r="C14" s="266">
        <v>3215872.87</v>
      </c>
    </row>
    <row r="15" spans="1:3" ht="22.5">
      <c r="A15" s="175"/>
      <c r="B15" s="173" t="s">
        <v>150</v>
      </c>
      <c r="C15" s="216">
        <f>SUM(C7:C14)</f>
        <v>212997497.10000002</v>
      </c>
    </row>
    <row r="18" spans="1:3" ht="12.75">
      <c r="A18" s="167" t="s">
        <v>152</v>
      </c>
      <c r="B18" s="167"/>
      <c r="C18" s="168" t="s">
        <v>72</v>
      </c>
    </row>
    <row r="19" spans="1:3" ht="12.75">
      <c r="A19" s="74"/>
      <c r="B19" s="13"/>
      <c r="C19" s="70"/>
    </row>
    <row r="20" spans="1:3" ht="12.75">
      <c r="A20" s="169" t="s">
        <v>131</v>
      </c>
      <c r="B20" s="214" t="s">
        <v>128</v>
      </c>
      <c r="C20" s="215" t="s">
        <v>1</v>
      </c>
    </row>
    <row r="21" spans="1:3" ht="12.75">
      <c r="A21" s="225">
        <v>124115111</v>
      </c>
      <c r="B21" s="243" t="s">
        <v>129</v>
      </c>
      <c r="C21" s="266">
        <v>3867473.17</v>
      </c>
    </row>
    <row r="22" spans="1:3" ht="12.75">
      <c r="A22" s="225">
        <v>124135151</v>
      </c>
      <c r="B22" s="243" t="s">
        <v>387</v>
      </c>
      <c r="C22" s="266">
        <v>3487443.9</v>
      </c>
    </row>
    <row r="23" spans="1:3" ht="12.75">
      <c r="A23" s="225">
        <v>124195191</v>
      </c>
      <c r="B23" s="243" t="s">
        <v>388</v>
      </c>
      <c r="C23" s="266">
        <v>84394.92</v>
      </c>
    </row>
    <row r="24" spans="1:3" ht="12.75">
      <c r="A24" s="225">
        <v>124215211</v>
      </c>
      <c r="B24" s="243" t="s">
        <v>389</v>
      </c>
      <c r="C24" s="266">
        <v>1862331.73</v>
      </c>
    </row>
    <row r="25" spans="1:3" ht="12.75">
      <c r="A25" s="225">
        <v>124235231</v>
      </c>
      <c r="B25" s="243" t="s">
        <v>390</v>
      </c>
      <c r="C25" s="266">
        <v>134755.6</v>
      </c>
    </row>
    <row r="26" spans="1:3" ht="12.75">
      <c r="A26" s="225">
        <v>124295291</v>
      </c>
      <c r="B26" s="243" t="s">
        <v>391</v>
      </c>
      <c r="C26" s="266">
        <v>174614.1</v>
      </c>
    </row>
    <row r="27" spans="1:3" ht="12.75">
      <c r="A27" s="225">
        <v>124325321</v>
      </c>
      <c r="B27" s="243" t="s">
        <v>392</v>
      </c>
      <c r="C27" s="266">
        <v>595824.5</v>
      </c>
    </row>
    <row r="28" spans="1:3" ht="12.75">
      <c r="A28" s="225">
        <v>124415411</v>
      </c>
      <c r="B28" s="243" t="s">
        <v>127</v>
      </c>
      <c r="C28" s="266">
        <v>16075127.09</v>
      </c>
    </row>
    <row r="29" spans="1:3" s="206" customFormat="1" ht="12.75">
      <c r="A29" s="225">
        <v>124495491</v>
      </c>
      <c r="B29" s="243" t="s">
        <v>489</v>
      </c>
      <c r="C29" s="266">
        <v>372000</v>
      </c>
    </row>
    <row r="30" spans="1:3" ht="12.75">
      <c r="A30" s="225">
        <v>124505511</v>
      </c>
      <c r="B30" s="243" t="s">
        <v>393</v>
      </c>
      <c r="C30" s="266">
        <v>1281084.56</v>
      </c>
    </row>
    <row r="31" spans="1:3" s="223" customFormat="1" ht="12.75">
      <c r="A31" s="244">
        <v>124615611</v>
      </c>
      <c r="B31" s="243" t="s">
        <v>549</v>
      </c>
      <c r="C31" s="266">
        <v>1487.7</v>
      </c>
    </row>
    <row r="32" spans="1:3" s="170" customFormat="1" ht="12.75">
      <c r="A32" s="225">
        <v>124645641</v>
      </c>
      <c r="B32" s="243" t="s">
        <v>394</v>
      </c>
      <c r="C32" s="266">
        <v>749570.6</v>
      </c>
    </row>
    <row r="33" spans="1:3" s="170" customFormat="1" ht="12.75">
      <c r="A33" s="225">
        <v>124655651</v>
      </c>
      <c r="B33" s="243" t="s">
        <v>395</v>
      </c>
      <c r="C33" s="266">
        <v>384688.57</v>
      </c>
    </row>
    <row r="34" spans="1:3" s="170" customFormat="1" ht="12.75">
      <c r="A34" s="225">
        <v>124665663</v>
      </c>
      <c r="B34" s="243" t="s">
        <v>396</v>
      </c>
      <c r="C34" s="266">
        <v>21595.49</v>
      </c>
    </row>
    <row r="35" spans="1:3" s="170" customFormat="1" ht="12.75">
      <c r="A35" s="225">
        <v>124675671</v>
      </c>
      <c r="B35" s="243" t="s">
        <v>331</v>
      </c>
      <c r="C35" s="266">
        <v>4123177.82</v>
      </c>
    </row>
    <row r="36" spans="1:3" s="170" customFormat="1" ht="12.75">
      <c r="A36" s="225">
        <v>124695691</v>
      </c>
      <c r="B36" s="243" t="s">
        <v>397</v>
      </c>
      <c r="C36" s="266">
        <v>877513.2</v>
      </c>
    </row>
    <row r="37" spans="1:3" ht="12.75">
      <c r="A37" s="175"/>
      <c r="B37" s="173" t="s">
        <v>151</v>
      </c>
      <c r="C37" s="216">
        <f>SUM(C21:C36)</f>
        <v>34093082.949999996</v>
      </c>
    </row>
    <row r="39" spans="2:3" ht="12.75">
      <c r="B39" s="234" t="s">
        <v>325</v>
      </c>
      <c r="C39" s="235">
        <f>C37+C15</f>
        <v>247090580.05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E20" sqref="E20"/>
    </sheetView>
  </sheetViews>
  <sheetFormatPr defaultColWidth="11.421875" defaultRowHeight="15"/>
  <cols>
    <col min="1" max="1" width="19.140625" style="163" customWidth="1"/>
    <col min="2" max="2" width="36.57421875" style="163" customWidth="1"/>
    <col min="3" max="3" width="17.57421875" style="163" bestFit="1" customWidth="1"/>
    <col min="4" max="4" width="6.7109375" style="163" customWidth="1"/>
    <col min="5" max="16384" width="11.421875" style="163" customWidth="1"/>
  </cols>
  <sheetData>
    <row r="1" spans="1:2" ht="17.25" customHeight="1">
      <c r="A1" s="162" t="s">
        <v>53</v>
      </c>
      <c r="B1" s="162"/>
    </row>
    <row r="2" spans="1:2" ht="19.5" customHeight="1">
      <c r="A2" s="162" t="s">
        <v>54</v>
      </c>
      <c r="B2" s="162"/>
    </row>
    <row r="4" spans="1:3" ht="12.75">
      <c r="A4" s="53" t="s">
        <v>153</v>
      </c>
      <c r="B4" s="53"/>
      <c r="C4" s="44" t="s">
        <v>83</v>
      </c>
    </row>
    <row r="5" spans="1:3" ht="12.75">
      <c r="A5" s="342"/>
      <c r="B5" s="342"/>
      <c r="C5" s="343"/>
    </row>
    <row r="6" spans="1:3" ht="12.75">
      <c r="A6" s="54" t="s">
        <v>131</v>
      </c>
      <c r="B6" s="55" t="s">
        <v>128</v>
      </c>
      <c r="C6" s="47" t="s">
        <v>1</v>
      </c>
    </row>
    <row r="7" spans="1:3" ht="12.75">
      <c r="A7" s="48"/>
      <c r="B7" s="48"/>
      <c r="C7" s="8">
        <v>0</v>
      </c>
    </row>
    <row r="8" spans="1:3" ht="12.75">
      <c r="A8" s="56"/>
      <c r="B8" s="56" t="s">
        <v>154</v>
      </c>
      <c r="C8" s="11">
        <f>SUM(C7:C7)</f>
        <v>0</v>
      </c>
    </row>
    <row r="12" spans="1:3" ht="12.75">
      <c r="A12" s="53" t="s">
        <v>169</v>
      </c>
      <c r="B12" s="133"/>
      <c r="C12" s="44" t="s">
        <v>83</v>
      </c>
    </row>
    <row r="13" spans="1:3" ht="12.75">
      <c r="A13" s="342"/>
      <c r="B13" s="342"/>
      <c r="C13" s="343"/>
    </row>
    <row r="14" spans="1:3" ht="12.75">
      <c r="A14" s="54" t="s">
        <v>131</v>
      </c>
      <c r="B14" s="55" t="s">
        <v>128</v>
      </c>
      <c r="C14" s="47" t="s">
        <v>1</v>
      </c>
    </row>
    <row r="15" spans="1:3" ht="12.75">
      <c r="A15" s="48"/>
      <c r="B15" s="48"/>
      <c r="C15" s="8">
        <v>0</v>
      </c>
    </row>
    <row r="16" spans="1:3" ht="12.75">
      <c r="A16" s="56"/>
      <c r="B16" s="56" t="s">
        <v>170</v>
      </c>
      <c r="C16" s="11">
        <f>SUM(C15:C15)</f>
        <v>0</v>
      </c>
    </row>
  </sheetData>
  <sheetProtection/>
  <mergeCells count="2">
    <mergeCell ref="A5:C5"/>
    <mergeCell ref="A13:C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Notas a los Estados Financieros de Desglose</dc:title>
  <dc:subject/>
  <dc:creator>Rangel Guardado Mayra Grisel</dc:creator>
  <cp:keywords/>
  <dc:description/>
  <cp:lastModifiedBy>TESORERIA</cp:lastModifiedBy>
  <cp:lastPrinted>2014-05-06T18:50:46Z</cp:lastPrinted>
  <dcterms:created xsi:type="dcterms:W3CDTF">2011-03-07T22:44:23Z</dcterms:created>
  <dcterms:modified xsi:type="dcterms:W3CDTF">2014-05-06T18:52:48Z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0x010100D82020160536FF48BE390F14F22A285B</vt:lpwstr>
  </property>
  <property fmtid="{D5CDD505-2E9C-101B-9397-08002B2CF9AE}" pid="3" name="Responsable">
    <vt:lpwstr>13</vt:lpwstr>
  </property>
  <property fmtid="{D5CDD505-2E9C-101B-9397-08002B2CF9AE}" pid="4" name="Status">
    <vt:lpwstr>Terminado</vt:lpwstr>
  </property>
  <property fmtid="{D5CDD505-2E9C-101B-9397-08002B2CF9AE}" pid="5" name="display_urn:schemas-microsoft-com:office:office#Responsable">
    <vt:lpwstr>Jaime Gonzalez Mauricio Josafat</vt:lpwstr>
  </property>
</Properties>
</file>