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55" yWindow="0" windowWidth="9000" windowHeight="8070" tabRatio="795" activeTab="0"/>
  </bookViews>
  <sheets>
    <sheet name="Notas a los Edos Financieros" sheetId="1" r:id="rId1"/>
    <sheet name="ESF-01" sheetId="2" r:id="rId2"/>
    <sheet name="ESF-02 " sheetId="3" r:id="rId3"/>
    <sheet name="ESF-03" sheetId="4" r:id="rId4"/>
    <sheet name="ESF-05" sheetId="5" r:id="rId5"/>
    <sheet name="ESF-06 " sheetId="6" r:id="rId6"/>
    <sheet name="ESF-07" sheetId="7" r:id="rId7"/>
    <sheet name="ESF-08" sheetId="8" r:id="rId8"/>
    <sheet name="ESF-09" sheetId="9" r:id="rId9"/>
    <sheet name="ESF-11" sheetId="10" r:id="rId10"/>
    <sheet name="ESF-12 " sheetId="11" r:id="rId11"/>
    <sheet name="ESF-13" sheetId="12" r:id="rId12"/>
    <sheet name="ESF-14" sheetId="13" r:id="rId13"/>
    <sheet name="ESF-15" sheetId="14" r:id="rId14"/>
    <sheet name="ERA-01" sheetId="15" r:id="rId15"/>
    <sheet name="ERA-02" sheetId="16" r:id="rId16"/>
    <sheet name="ERA-03 " sheetId="17" r:id="rId17"/>
    <sheet name="VHP-01" sheetId="18" r:id="rId18"/>
    <sheet name="VHP-02" sheetId="19" r:id="rId19"/>
    <sheet name="EFE-01  " sheetId="20" r:id="rId20"/>
    <sheet name="EFE-02" sheetId="21" r:id="rId21"/>
    <sheet name="Hoja1" sheetId="22" r:id="rId22"/>
  </sheets>
  <definedNames>
    <definedName name="_xlnm.Print_Area" localSheetId="20">'EFE-02'!$A$1:$E$23</definedName>
    <definedName name="_xlnm.Print_Area" localSheetId="14">'ERA-01'!$A$1:$D$102</definedName>
    <definedName name="_xlnm.Print_Area" localSheetId="16">'ERA-03 '!$A$1:$D$47</definedName>
    <definedName name="_xlnm.Print_Area" localSheetId="4">'ESF-05'!$A$1:$E$21</definedName>
    <definedName name="_xlnm.Print_Area" localSheetId="10">'ESF-12 '!$A$1:$G$108</definedName>
    <definedName name="_xlnm.Print_Area" localSheetId="13">'ESF-15'!$A$1:$W$17</definedName>
    <definedName name="_xlnm.Print_Titles" localSheetId="0">'Notas a los Edos Financieros'!$4:$9</definedName>
  </definedNames>
  <calcPr fullCalcOnLoad="1"/>
</workbook>
</file>

<file path=xl/sharedStrings.xml><?xml version="1.0" encoding="utf-8"?>
<sst xmlns="http://schemas.openxmlformats.org/spreadsheetml/2006/main" count="870" uniqueCount="595">
  <si>
    <t>FLUJO</t>
  </si>
  <si>
    <t>MONTO</t>
  </si>
  <si>
    <t>TIPO</t>
  </si>
  <si>
    <t>PATRIMONIO CONTRIBUIDO</t>
  </si>
  <si>
    <t>MODIFICACION</t>
  </si>
  <si>
    <t>PATRIMONIO GENERADO</t>
  </si>
  <si>
    <t>INGRESOS</t>
  </si>
  <si>
    <t>GASTOS</t>
  </si>
  <si>
    <t>ADQ. BIENES MUEBLES E INMUEBLES</t>
  </si>
  <si>
    <t>% SUB</t>
  </si>
  <si>
    <t>INDICE</t>
  </si>
  <si>
    <t>DEUDA PUBLICA A LARGO PLAZO</t>
  </si>
  <si>
    <t>Estado Analítico de la Deuda y Otros Pasivos</t>
  </si>
  <si>
    <t>Destino del</t>
  </si>
  <si>
    <t>Acreedor</t>
  </si>
  <si>
    <t># contrato de</t>
  </si>
  <si>
    <t>Clase del</t>
  </si>
  <si>
    <t>Financiamiento contratado</t>
  </si>
  <si>
    <t>Saldo en</t>
  </si>
  <si>
    <t>Tasa de</t>
  </si>
  <si>
    <t>Capital amortizado</t>
  </si>
  <si>
    <t>Intereses</t>
  </si>
  <si>
    <t xml:space="preserve">Capital </t>
  </si>
  <si>
    <t>Número de</t>
  </si>
  <si>
    <t>Fecha de</t>
  </si>
  <si>
    <t>Registro</t>
  </si>
  <si>
    <t>Período de</t>
  </si>
  <si>
    <t>Aval</t>
  </si>
  <si>
    <t>Garantía</t>
  </si>
  <si>
    <t>No. de Decreto del Congreso / Autorización</t>
  </si>
  <si>
    <t>Fecha del Acuerdo</t>
  </si>
  <si>
    <t>Observaciones</t>
  </si>
  <si>
    <t>Crédito</t>
  </si>
  <si>
    <t>crédito</t>
  </si>
  <si>
    <t>título</t>
  </si>
  <si>
    <t>En UDIS</t>
  </si>
  <si>
    <t>En Pesos</t>
  </si>
  <si>
    <t xml:space="preserve"> pesos </t>
  </si>
  <si>
    <t xml:space="preserve"> Interés</t>
  </si>
  <si>
    <t>pagados</t>
  </si>
  <si>
    <t>Pagado</t>
  </si>
  <si>
    <t>pagos</t>
  </si>
  <si>
    <t>Contratación</t>
  </si>
  <si>
    <t>Vencimiento</t>
  </si>
  <si>
    <t>Estatal</t>
  </si>
  <si>
    <t>Gracia</t>
  </si>
  <si>
    <t>de cada ente</t>
  </si>
  <si>
    <t>TOTAL CREDITOS</t>
  </si>
  <si>
    <t>DE GESTION ADMINISTRATIVA</t>
  </si>
  <si>
    <t>2.2.3.0</t>
  </si>
  <si>
    <t>NOTAS A LOS ESTADOS FINANCIEROS</t>
  </si>
  <si>
    <t>Notas</t>
  </si>
  <si>
    <t>Descripción</t>
  </si>
  <si>
    <t>DE DESGLOSE</t>
  </si>
  <si>
    <t>I. INFORMACION CONTABLE</t>
  </si>
  <si>
    <t>I. INFORMACIÓN CONTABLE/PRESUPUESTAL</t>
  </si>
  <si>
    <t>I. INFORMACIÓN CONTABLE</t>
  </si>
  <si>
    <t>EFE-01</t>
  </si>
  <si>
    <t>EFE-02</t>
  </si>
  <si>
    <t>ESF-01</t>
  </si>
  <si>
    <t>ESF-02</t>
  </si>
  <si>
    <t>ESF-06</t>
  </si>
  <si>
    <t>ESF-08</t>
  </si>
  <si>
    <t>ESF-12</t>
  </si>
  <si>
    <t>ESF-14</t>
  </si>
  <si>
    <t>VHP-01</t>
  </si>
  <si>
    <t>VHP-02</t>
  </si>
  <si>
    <t>ERA-01</t>
  </si>
  <si>
    <t>ERA-03</t>
  </si>
  <si>
    <t>NOTA:       ESF-01</t>
  </si>
  <si>
    <t>NOTA:    ESF-02</t>
  </si>
  <si>
    <t xml:space="preserve">NOTA:        ESF-06 </t>
  </si>
  <si>
    <t>NOTA:       ESF-08</t>
  </si>
  <si>
    <t xml:space="preserve">NOTA:         ESF-12 </t>
  </si>
  <si>
    <t>NOTA:     ESF-14</t>
  </si>
  <si>
    <t>NOTA:       VHP-01</t>
  </si>
  <si>
    <t>NOTA:        VHP-02</t>
  </si>
  <si>
    <t>NOTA:   ERA-01</t>
  </si>
  <si>
    <t>NOTA:    ERA-03</t>
  </si>
  <si>
    <t>%  GASTO</t>
  </si>
  <si>
    <t xml:space="preserve"> FLUJO DE EFECTIVO</t>
  </si>
  <si>
    <t>NOTA:         EFE-01</t>
  </si>
  <si>
    <t>NOTA:     EFE-02</t>
  </si>
  <si>
    <t>NOTA:        ESF-09</t>
  </si>
  <si>
    <t>FLUJO DE EFECTIVO</t>
  </si>
  <si>
    <t>CONTRIBUCIONES POR RECUPERAR</t>
  </si>
  <si>
    <t>FIDEICOMISOS</t>
  </si>
  <si>
    <t>BIENES MUEBLES E INMUEBLES</t>
  </si>
  <si>
    <t>ESF-09</t>
  </si>
  <si>
    <t>INTANGIBLES Y DIFERIDOS</t>
  </si>
  <si>
    <t>CUENTAS Y DOCUMENTOS POR PAGAR</t>
  </si>
  <si>
    <t>DIFERIDOS Y OTROS PASIVOS</t>
  </si>
  <si>
    <t>CONTABLES</t>
  </si>
  <si>
    <t>PRESUPUESTALES</t>
  </si>
  <si>
    <t>I. DE DESGLOSE:</t>
  </si>
  <si>
    <t>INFORMACION CONTABLE</t>
  </si>
  <si>
    <t>III. DE GESTIÓN ADMINISTRATIVA:</t>
  </si>
  <si>
    <t>DEUDA PÚBLICA A LARGO PLAZO</t>
  </si>
  <si>
    <t>1115     FONDOS C/AFECTACION ESPECIFICA</t>
  </si>
  <si>
    <t>NOTA:    ESF-03</t>
  </si>
  <si>
    <t>IMPORTE</t>
  </si>
  <si>
    <t>A_90_días</t>
  </si>
  <si>
    <t>A_180_días</t>
  </si>
  <si>
    <t>A_365_días</t>
  </si>
  <si>
    <t>ESF-03</t>
  </si>
  <si>
    <t>CONTRIBUCIONES POR RECUPERAR CORTO PLAZO</t>
  </si>
  <si>
    <t>ESF-05</t>
  </si>
  <si>
    <t>NOTA:    ESF-05</t>
  </si>
  <si>
    <t>METODO</t>
  </si>
  <si>
    <t>INVENTARIO Y ALMACENES</t>
  </si>
  <si>
    <t>NOTA:        ESF-07</t>
  </si>
  <si>
    <t xml:space="preserve">II. DE MEMORIA (DE ORDEN): </t>
  </si>
  <si>
    <t>NATURALEZA</t>
  </si>
  <si>
    <t>ERA-02</t>
  </si>
  <si>
    <t>OTROS INGRESOS</t>
  </si>
  <si>
    <t>SALDO INICIAL</t>
  </si>
  <si>
    <t>SALDO FINAL</t>
  </si>
  <si>
    <t>+_365_días</t>
  </si>
  <si>
    <t>4.  INGRESOS</t>
  </si>
  <si>
    <t>NOTA:   ERA-02</t>
  </si>
  <si>
    <t>5. GASTOS Y OTRAS PÉRDIDAS</t>
  </si>
  <si>
    <t>CARACTERÍSTICAS</t>
  </si>
  <si>
    <t>NOTA:   ESF-11</t>
  </si>
  <si>
    <t>TOTAL</t>
  </si>
  <si>
    <t xml:space="preserve">TOTAL </t>
  </si>
  <si>
    <t xml:space="preserve">Total </t>
  </si>
  <si>
    <t>Bancos/Tesorería</t>
  </si>
  <si>
    <t>Automóviles y camiones</t>
  </si>
  <si>
    <t>NOMBRE DE LA CUENTA</t>
  </si>
  <si>
    <t>Muebles de oficina y estantería</t>
  </si>
  <si>
    <t>PATRIMONIO</t>
  </si>
  <si>
    <t>CUENTA</t>
  </si>
  <si>
    <t>PREDIAL URBANO CORRIENTE</t>
  </si>
  <si>
    <t>PREDIAL URBANO REZAGO</t>
  </si>
  <si>
    <t>TRASLACION DE DOMINIO</t>
  </si>
  <si>
    <t>FONDO GENERAL</t>
  </si>
  <si>
    <t>FONDO DE FOMENTO MUNICIPAL</t>
  </si>
  <si>
    <t>FONDO DE FISCALIZACION</t>
  </si>
  <si>
    <t>1121     INVERSIONES FINANCIERAS DE CORTO PLAZO</t>
  </si>
  <si>
    <t>1124     INGRESOS POR RECUPERAR A CORTO PLAZO</t>
  </si>
  <si>
    <t>1125     DEUDORES POR ANTICIPOS DE TESORERÍA A CORTO PLAZO</t>
  </si>
  <si>
    <t>1150    ALMACENES</t>
  </si>
  <si>
    <t>1114     INVERSIONES TEMPORALES (HASTA 3 MESES)</t>
  </si>
  <si>
    <t>1211     INVERSIONES A LARGO PLAZO</t>
  </si>
  <si>
    <t>1122     CUENTAS POR COBRAR A CORTO PLAZO</t>
  </si>
  <si>
    <t>1123     DEUDORES DIVERSOS POR COBRAR A CORTO PLAZO</t>
  </si>
  <si>
    <t>1140    INVENTARIOS</t>
  </si>
  <si>
    <t>1213    FIDEICOMISOS, MANDATOS Y CONTRATOS ANÁLOGOS</t>
  </si>
  <si>
    <t>1214    PARTICIPACIONES Y APORTACIONES DE CAPITAL</t>
  </si>
  <si>
    <t>1230    BIENES INMUEBLES, INFRAESTRUCTURA Y CONSTRUCCIONES EN PROCESO</t>
  </si>
  <si>
    <t>BIENES INMUEBLES, INFRAESTRUCTURA Y CONSTRUCCIONES EN PROCESO</t>
  </si>
  <si>
    <t>BIENES MUEBLES</t>
  </si>
  <si>
    <t>1240    BIENES MUEBLES</t>
  </si>
  <si>
    <t>1250        ACTIVOS INTANGIBLES</t>
  </si>
  <si>
    <t xml:space="preserve">ACTIVOS INTANGIBLES </t>
  </si>
  <si>
    <t>1290         OTROS ACTIVOS NO CIRCULANTES</t>
  </si>
  <si>
    <t>NOTA:         ESF-13</t>
  </si>
  <si>
    <t>2159  OTROS PASIVOS DIFERIDOS A CORTO PLAZO</t>
  </si>
  <si>
    <t>2160  FONDOS Y BIENES DE TERCEROS EN GARANTÍA Y/O ADMINISTRACIÓN A CORTO PLAZO</t>
  </si>
  <si>
    <t>2199     OTROS PASIVOS CIRCULANTES</t>
  </si>
  <si>
    <t>3100     HACIENDA PÚBLICA/PATRIMONIO CONTRIBUIDO</t>
  </si>
  <si>
    <t>3200     HACIENDA PÚBLICA/PATRIMONIO GENERADO</t>
  </si>
  <si>
    <t>4.3    OTROS INGRESOS Y BENEFICIOS</t>
  </si>
  <si>
    <t>FONDOS CON AFECTACIÓN ESPECÍFICA E INVERSIONES FINANCIERAS</t>
  </si>
  <si>
    <t>Bajo protesta de decir verdad declaramos que los Estados Financieros y sus notas, son razonablemente correctos y son responsabilidad del emisor.</t>
  </si>
  <si>
    <t>ESF-15</t>
  </si>
  <si>
    <t>NOTA:   ESF-15</t>
  </si>
  <si>
    <t>ESF-07</t>
  </si>
  <si>
    <t>PARTICIPACIONES Y APORTACIONES DE CAPITAL</t>
  </si>
  <si>
    <t>1270     ACTIVOS DIFERIDOS</t>
  </si>
  <si>
    <t>ACTIVOS DIFERIDOS</t>
  </si>
  <si>
    <t>ESF-11</t>
  </si>
  <si>
    <t>OTROS ACTIVOS NO CIRCULANTES</t>
  </si>
  <si>
    <t>ESF-13</t>
  </si>
  <si>
    <t>OTROS PASIVOS CIRCULANTES</t>
  </si>
  <si>
    <t>SEDESHU-GTO-PDIBC-088/2010</t>
  </si>
  <si>
    <t>PREDIAL RÚSTICO CORRIENTE</t>
  </si>
  <si>
    <t>PREDIAL RÚSTICO REZAGO</t>
  </si>
  <si>
    <t>DERECHOS POSTERIORES PANTEONES</t>
  </si>
  <si>
    <t>EVENTOS PARTICULARES</t>
  </si>
  <si>
    <t>TALLERES DE CASA DE LA CULTURA</t>
  </si>
  <si>
    <t>HONORARIOS DE VALUACIÓN</t>
  </si>
  <si>
    <t>EXP LICENCIAS FUNCIONAMIENTO</t>
  </si>
  <si>
    <t>FIESTAS Y EVENTOS PARTICULARES</t>
  </si>
  <si>
    <t>REGISTRO DE PERITOS FISCALES</t>
  </si>
  <si>
    <t>JUEGOS MECÁNICOS Y FUTBOLITOS</t>
  </si>
  <si>
    <t>FORMAS VALORADAS</t>
  </si>
  <si>
    <t>INSC Y REF PADRON PROVEEDORES</t>
  </si>
  <si>
    <t>REDONDEO</t>
  </si>
  <si>
    <t>INSTALACION DE PROMOCIONISTAS</t>
  </si>
  <si>
    <t>RECARGOS PREDIAL</t>
  </si>
  <si>
    <t>GASTOS DE COBRANZA</t>
  </si>
  <si>
    <t>MULTAS DE POLICÍA MUNICIPAL</t>
  </si>
  <si>
    <t>MULTAS DE TRÁNSITO MUNICIPAL</t>
  </si>
  <si>
    <t>MULTAS DE CATASTRO</t>
  </si>
  <si>
    <t>INT BANCARIOS</t>
  </si>
  <si>
    <t>FONDO IEPS DE GASOLINAS</t>
  </si>
  <si>
    <t>FONDO ISAN</t>
  </si>
  <si>
    <t>FONDO IMPUESTO SOBRE TENENCIA</t>
  </si>
  <si>
    <t>ALCOHOLES R-28</t>
  </si>
  <si>
    <t>CASA CUL BBVA 0157185766</t>
  </si>
  <si>
    <t>RM2011 BBVA 179363386</t>
  </si>
  <si>
    <t>REC MPAL 09 BBVA 0163957918</t>
  </si>
  <si>
    <t>CASAS FONHAPO BBVA 0160917672</t>
  </si>
  <si>
    <t>INFRA 11 BBVA 0180270326</t>
  </si>
  <si>
    <t>RESCT CTR HIST 6778708 BBAJIO</t>
  </si>
  <si>
    <t>BBAJIO 7211295 MAO</t>
  </si>
  <si>
    <t xml:space="preserve">12 MESES </t>
  </si>
  <si>
    <t>Terrenos</t>
  </si>
  <si>
    <t>Edificación no habitacional</t>
  </si>
  <si>
    <t>Constr obras p abastecde agua petróleo gas el</t>
  </si>
  <si>
    <t>División de terrenos y Constr de obras de urbaniz</t>
  </si>
  <si>
    <t>Construcción de vías de comunicación</t>
  </si>
  <si>
    <t>ANGELES  OLALDE  JOSE FRANCISCO</t>
  </si>
  <si>
    <t>RAYO CRUZ CARLOS ALBERTO</t>
  </si>
  <si>
    <t>GARCIA ALVAREZ ISABEL CRISTINA</t>
  </si>
  <si>
    <t>MEXICANO SAUCILLO SANDRA</t>
  </si>
  <si>
    <t>PARAMO RIOS ROBERTO</t>
  </si>
  <si>
    <t>LOPEZ  ZAVALA  MA SOCORRO</t>
  </si>
  <si>
    <t>CHAVEZ ROJAS ENRIQUE</t>
  </si>
  <si>
    <t>JIMENEZ RAMIREZ EDITH</t>
  </si>
  <si>
    <t>PEREZ ALONSO ANDRES</t>
  </si>
  <si>
    <t>SANCHEZ ROMERO LUIS MANUEL</t>
  </si>
  <si>
    <t>RAYO BUSTOS JAIME</t>
  </si>
  <si>
    <t>FUENTES  RESENDIZ SOFIA CECILIA</t>
  </si>
  <si>
    <t>RAMIREZ  TRONCOSO ARTURO</t>
  </si>
  <si>
    <t>ROCHA  SANTOYO LUIS</t>
  </si>
  <si>
    <t>RIOS PEREZ RAMON</t>
  </si>
  <si>
    <t>2112  PROVEEDORES POR PAGAR A CORTO PLAZO</t>
  </si>
  <si>
    <t>ADQ DE RESERVA TERRITORIAL</t>
  </si>
  <si>
    <t>BANCO DEL BAJIO SA INS DE BCA MULTIPLE</t>
  </si>
  <si>
    <t>S/N</t>
  </si>
  <si>
    <t>6AÑOS</t>
  </si>
  <si>
    <t>GOBIERNO DEL ESTADO</t>
  </si>
  <si>
    <t>PARTICIPACIONES FEDERALES</t>
  </si>
  <si>
    <t>NINGUNA</t>
  </si>
  <si>
    <t>EXHUMACIÓN DE CADAVERES</t>
  </si>
  <si>
    <t>APORT MAT ALUMBRADO PUBLICO</t>
  </si>
  <si>
    <t>INGRESOS DE GESTION</t>
  </si>
  <si>
    <t>REM RECURSO MUNICIPAL 10</t>
  </si>
  <si>
    <t>GONZALEZ VEGA LETICIA</t>
  </si>
  <si>
    <t>BALLESTEROS LINDERO SILVIA</t>
  </si>
  <si>
    <t>FUNCIONARIOS Y EMPLEADOS</t>
  </si>
  <si>
    <t>GASTOS POR COMPROBAR</t>
  </si>
  <si>
    <t>ANTICIPOS DE NOMINA</t>
  </si>
  <si>
    <t>PROVEEDORES POR PAGAR</t>
  </si>
  <si>
    <t>LAS AGUILAS CONSTRUYE S.A DE C.V.</t>
  </si>
  <si>
    <t>CONTRATISTAS POR PAGAR</t>
  </si>
  <si>
    <t>ERA-01 TOTAL</t>
  </si>
  <si>
    <t>PROG 3X1 2012 BBVA 0189223673</t>
  </si>
  <si>
    <t>BBAJIO 7711526 FOPAM 12</t>
  </si>
  <si>
    <t>IMPUESTO DEL 8.25% S</t>
  </si>
  <si>
    <t>EXPLOTACION DE BANCO</t>
  </si>
  <si>
    <t>INHUMACIONES EN FOSA</t>
  </si>
  <si>
    <t>LICENCIA PARA CONSTR</t>
  </si>
  <si>
    <t>PERMISO PARA TRASLAD</t>
  </si>
  <si>
    <t>SERVICIOS POR PODA Y</t>
  </si>
  <si>
    <t>ANÁLISIS DE FACTIBIL</t>
  </si>
  <si>
    <t>POR LICENCIA DE USO</t>
  </si>
  <si>
    <t>POR CERTIFICACIÓN DE</t>
  </si>
  <si>
    <t>30% DE AVALÚOS FISCA</t>
  </si>
  <si>
    <t>PERMISOS EVENTUALES</t>
  </si>
  <si>
    <t>AUTORIZACIÓN PARA FU</t>
  </si>
  <si>
    <t>CONSTANCIAS DE VALOR</t>
  </si>
  <si>
    <t>CERTIFICACIONES EXPE</t>
  </si>
  <si>
    <t>CONSTANCIAS EXPEDIDA</t>
  </si>
  <si>
    <t>EXPED COPIAS PLANOS</t>
  </si>
  <si>
    <t>PERMISO PARA DIFUSIO</t>
  </si>
  <si>
    <t>OCUPACION DE ESPACIO</t>
  </si>
  <si>
    <t>AMBULANTES SEMIFIJOS</t>
  </si>
  <si>
    <t>TEMPORADA DE DÍA DE</t>
  </si>
  <si>
    <t>PERMISO PARA BAILE PUBLICO</t>
  </si>
  <si>
    <t>OTROS PRODUCTOS</t>
  </si>
  <si>
    <t>MULTAS X VIOLA A REG</t>
  </si>
  <si>
    <t xml:space="preserve">* PARTICIPACIONES, APORTACIONES </t>
  </si>
  <si>
    <t>3210 Ahorro/ Desahorro</t>
  </si>
  <si>
    <t>FOPEDEP 2012 8101040 BBAJIO</t>
  </si>
  <si>
    <t>PDIBC 2012 7832744 BBAJIO</t>
  </si>
  <si>
    <t xml:space="preserve">Lic. Pablo Martin Lopezportillo Rodriguez                                                                                         Presidente Municipal </t>
  </si>
  <si>
    <t>______________________________________________</t>
  </si>
  <si>
    <t>PERMISO COLOCACION D</t>
  </si>
  <si>
    <t>MULTA X EJERCER EL</t>
  </si>
  <si>
    <t>BENEFICIARIOS INSUMOS AGRICOLAS</t>
  </si>
  <si>
    <t>VAZQUEZ CORDERO JOSE LUIS</t>
  </si>
  <si>
    <t>FONDO INVERSION</t>
  </si>
  <si>
    <t>REM PROGRAMAS ESPECIALES 12</t>
  </si>
  <si>
    <t>REC MPAL 2013 BBVA 0191594478</t>
  </si>
  <si>
    <t>Honorarios asimilados</t>
  </si>
  <si>
    <t>Prima Vacacional</t>
  </si>
  <si>
    <t>Compensaciones por servicios</t>
  </si>
  <si>
    <t>Seguros</t>
  </si>
  <si>
    <t>Liquid por indem</t>
  </si>
  <si>
    <t>Materiales y útiles de oficina</t>
  </si>
  <si>
    <t>Mat impreso  e info</t>
  </si>
  <si>
    <t>Material de limpieza</t>
  </si>
  <si>
    <t>Prod Alim Animales</t>
  </si>
  <si>
    <t>Combus p Serv pub</t>
  </si>
  <si>
    <t>Servicio de energía eléctrica</t>
  </si>
  <si>
    <t>Servicio telefonía tradicional</t>
  </si>
  <si>
    <t>Servicio telefonía celular</t>
  </si>
  <si>
    <t>Serv Financieros</t>
  </si>
  <si>
    <t>Mantto Vehíc</t>
  </si>
  <si>
    <t>Difusión Activ Gub</t>
  </si>
  <si>
    <t>Viáticos nacionales</t>
  </si>
  <si>
    <t>Gto Orden Social</t>
  </si>
  <si>
    <t>Transf Serv Pers</t>
  </si>
  <si>
    <t>Transf Mat y Sum</t>
  </si>
  <si>
    <t>Gto Activ Cult</t>
  </si>
  <si>
    <t>RM'10 BBVA 0170546127</t>
  </si>
  <si>
    <t>INFRA 05 BBVA 0145964520</t>
  </si>
  <si>
    <t>INFRA 10 BBVA 0170546690</t>
  </si>
  <si>
    <t>INSUM AGRICOLAS 2011</t>
  </si>
  <si>
    <t>REC MPAL 2012 BBVA 0</t>
  </si>
  <si>
    <t>FORTA 2012 BBVA 0187</t>
  </si>
  <si>
    <t>REC. MUNICIPAL II 20</t>
  </si>
  <si>
    <t>FORTALECIMIENTO II 2</t>
  </si>
  <si>
    <t>INFRAESTRUCTURA II 2</t>
  </si>
  <si>
    <t>FRACC LAS HDAS 6778674 BAJIO</t>
  </si>
  <si>
    <t>FOREMOBA 2012  8187296  BAJIO</t>
  </si>
  <si>
    <t>AGUILAR  ARELLANO MARIANO FRANCISCO</t>
  </si>
  <si>
    <t>RAMIREZ  HERNANDEZ  MIGUEL</t>
  </si>
  <si>
    <t>GONZALEZ ROJO J. GUADALUPE</t>
  </si>
  <si>
    <t>FLORES HERNANDEZ GUSTAVO</t>
  </si>
  <si>
    <t>LOPEZ  ALBARRAN EDMUNDO</t>
  </si>
  <si>
    <t>REC MPAL SUBS AL EMPLEO</t>
  </si>
  <si>
    <t>SUMA MUEBLES E INMUEBLES</t>
  </si>
  <si>
    <t>Sueldos Base</t>
  </si>
  <si>
    <t>Gratificación de fin de año</t>
  </si>
  <si>
    <t>Aportaciones IMSS</t>
  </si>
  <si>
    <t>Materiales complementarios</t>
  </si>
  <si>
    <t>Seguro de bienes patrimoniales</t>
  </si>
  <si>
    <t>Herramientas y maquinas  herramienta</t>
  </si>
  <si>
    <t>REM RM11</t>
  </si>
  <si>
    <t>subtotal</t>
  </si>
  <si>
    <t>REC MPAL 08 BBVA 0159042725</t>
  </si>
  <si>
    <t>FORTALECIMIENTO 2013 BBVA 0192181495</t>
  </si>
  <si>
    <t>INFRAESTRUCTURA 2013 BBVA 0191594443</t>
  </si>
  <si>
    <t>HERNANDEZ FERREIRA J. JESUS</t>
  </si>
  <si>
    <t>TOTAL  FONDO FIJO</t>
  </si>
  <si>
    <t>INSUMOS AGRICOLAS 2007</t>
  </si>
  <si>
    <t>GOMEZ RAMIREZ ALEJANDRO</t>
  </si>
  <si>
    <t>BALDERAS MORENO ALBERTO</t>
  </si>
  <si>
    <t>RIOS RENDON LUIS FELIPE</t>
  </si>
  <si>
    <t>MANCERA PALMA MARIA DE LOURDES</t>
  </si>
  <si>
    <t>ACEROS LAMINAS Y CERCADOS SA DE CV</t>
  </si>
  <si>
    <t>ALMACENES GENERALES DEL BAJIO SA CV</t>
  </si>
  <si>
    <t>INSUMOS AGRICOLAS 2010</t>
  </si>
  <si>
    <t>PERALES MEXICANO ALONSO</t>
  </si>
  <si>
    <t>BALBINO PEREZ PETRONILO</t>
  </si>
  <si>
    <t>SEGUROS ATLAS S.A</t>
  </si>
  <si>
    <t>CASASGRANDESVELAZQUEZ  JUAN MANUEL</t>
  </si>
  <si>
    <t>MORALES  PEÑA AQUILINO</t>
  </si>
  <si>
    <t>BALLESTEROS RODRIGUEZ MAGDALENA</t>
  </si>
  <si>
    <t>AVILES MALDONADO  ARTURO</t>
  </si>
  <si>
    <t>LOPEZ  GARCIAJUAN</t>
  </si>
  <si>
    <t>AGUNDIS PEREZ MAYRA CONSUELO</t>
  </si>
  <si>
    <t>ALVAREZ OLALDE J. REFUGIO</t>
  </si>
  <si>
    <t>CALIXTO AMADOR ELISEO</t>
  </si>
  <si>
    <t>PEREZ ANGELES MARTHA ALICIA</t>
  </si>
  <si>
    <t>RAMIREZ OLALDE EMMA MARTINA</t>
  </si>
  <si>
    <t>SUASTE GOMEZ JOSE</t>
  </si>
  <si>
    <t>PUCHOTE  GARCIA  JUAN DOMINGO</t>
  </si>
  <si>
    <t>AGUILAR  ARELLANOMARIANO FRANCISCO</t>
  </si>
  <si>
    <t>GARCIA GARCIA  JUAN GUILLERMO</t>
  </si>
  <si>
    <t>RIVERA MORALES JOSE</t>
  </si>
  <si>
    <t>SALAZAR  CANTERO J REYES</t>
  </si>
  <si>
    <t>MONDRAGON MARTINEZ MELCHOR</t>
  </si>
  <si>
    <t>ANAYA  NIEVES  JUAN</t>
  </si>
  <si>
    <t>CALVARIO RAMIREZ VICTORIA</t>
  </si>
  <si>
    <t>MUNGUIA RAMIREZ JOSE ANTONIO</t>
  </si>
  <si>
    <t>OTRAS CUENTAS POR PAGAR</t>
  </si>
  <si>
    <t>LICENCIA ANUAL DE COLOCACION DE ANUNCIOS Y CARTELES</t>
  </si>
  <si>
    <t>LICENCIAS DE CONSTRUCCION</t>
  </si>
  <si>
    <t>EVALUACION DEL IMPACTO AMBIENTAL</t>
  </si>
  <si>
    <t>Dietas</t>
  </si>
  <si>
    <t>Sueldos de Confianza</t>
  </si>
  <si>
    <t>Prima quinquenal</t>
  </si>
  <si>
    <t>Asignaciones adicionales al sueldo</t>
  </si>
  <si>
    <t>Otras prestaciones</t>
  </si>
  <si>
    <t>Servicios de contabilidad</t>
  </si>
  <si>
    <t>REM RM12</t>
  </si>
  <si>
    <t>INFRA 07 BBVA 0154425502</t>
  </si>
  <si>
    <t>FORTALECIMIENTO SUBS AL EMPLEO</t>
  </si>
  <si>
    <t>INMUEBLES</t>
  </si>
  <si>
    <t>MUEBLES</t>
  </si>
  <si>
    <t>Edificios e instalaciones</t>
  </si>
  <si>
    <t>Infraestructura</t>
  </si>
  <si>
    <t>Computadoras y equipo periférico</t>
  </si>
  <si>
    <t>Otros mobiliarios y equipos de administración</t>
  </si>
  <si>
    <t>Equipo de audio y de video</t>
  </si>
  <si>
    <t>Camaras fotograficas y de video</t>
  </si>
  <si>
    <t>Otro mobiliario y equipo educacional y recreativo</t>
  </si>
  <si>
    <t>Instrumentos médicos</t>
  </si>
  <si>
    <t>Equipo de defensa y de seguridad</t>
  </si>
  <si>
    <t>Sistemas de aire acondicionado calefacción y refr</t>
  </si>
  <si>
    <t>Equipo de comunicación y telecomunicacion</t>
  </si>
  <si>
    <t>Eq de generación y distrib de energía eléctrica</t>
  </si>
  <si>
    <t>Otros equipos</t>
  </si>
  <si>
    <t xml:space="preserve"> TIIE +1.85%</t>
  </si>
  <si>
    <t>205/2011</t>
  </si>
  <si>
    <t>N.D.157   15/02/2011</t>
  </si>
  <si>
    <t>N.D. 157</t>
  </si>
  <si>
    <t>Impuesto sobre nóminas</t>
  </si>
  <si>
    <t>Ref y Acces men Eq cómputo y tecn de la Info</t>
  </si>
  <si>
    <t>Medicinas y productos farmacéuticos</t>
  </si>
  <si>
    <t>Aportaciones INFONAVIT</t>
  </si>
  <si>
    <t>Cuotas para el fondo de ahorro</t>
  </si>
  <si>
    <t>REC MPAL 08</t>
  </si>
  <si>
    <t>REM REC MPAL 2009</t>
  </si>
  <si>
    <t>REM INFRA 05</t>
  </si>
  <si>
    <t>REM INFRA 06</t>
  </si>
  <si>
    <t>REM INFRA 07</t>
  </si>
  <si>
    <t>REM FORTA 07</t>
  </si>
  <si>
    <t>REM INFRA 08</t>
  </si>
  <si>
    <t>REM FORTA 2009</t>
  </si>
  <si>
    <t>REM INFRA 09</t>
  </si>
  <si>
    <t>PORG 3X1 2010</t>
  </si>
  <si>
    <t>CONV PTC-10-11-009-071</t>
  </si>
  <si>
    <t>AP PEN BORD/DEMETRIO ANDR R</t>
  </si>
  <si>
    <t>REM INFRA 10</t>
  </si>
  <si>
    <t>REM FORTA 2010</t>
  </si>
  <si>
    <t>REM INFRA 11</t>
  </si>
  <si>
    <t>APLIC REM REC MPAL 2009</t>
  </si>
  <si>
    <t>APLIC REM INFRA 2007</t>
  </si>
  <si>
    <t>APLIC REM INFRA 2008</t>
  </si>
  <si>
    <t>APLIC REM INFRA 2009</t>
  </si>
  <si>
    <t>APLIC REM INFRA 2010</t>
  </si>
  <si>
    <t>APLIC REM FORTA 2010</t>
  </si>
  <si>
    <t>APLIC REM REC MPAL 2010</t>
  </si>
  <si>
    <t>APLIC REM INFRA 2011</t>
  </si>
  <si>
    <t>APLIC REM FORTA 2012</t>
  </si>
  <si>
    <t xml:space="preserve"> FORTA 10 BBVA 0170546623</t>
  </si>
  <si>
    <t>INFRA 08 BBVA 0159042350</t>
  </si>
  <si>
    <t>FORTA 09 BBVA 0164350472</t>
  </si>
  <si>
    <t>INFRA 09 BBVA 0164350243</t>
  </si>
  <si>
    <t>FORTA 11 BBVA 0180269387</t>
  </si>
  <si>
    <t>LOPEZ PORTILLO RODRIGUEZ PABLO MARTIN</t>
  </si>
  <si>
    <t>Constr./Proc. Dominio Publico</t>
  </si>
  <si>
    <t>Equipo de Transporte</t>
  </si>
  <si>
    <t>USO EMPASTADO UNID. DEPORTIVA</t>
  </si>
  <si>
    <t>2% NOMINA REC MPAL</t>
  </si>
  <si>
    <t>IMSS FORTA 2009</t>
  </si>
  <si>
    <t>REC MPAL RCV</t>
  </si>
  <si>
    <t>REC MPAL INFONAVIT</t>
  </si>
  <si>
    <t>10% ISR HON SAGARPA 07</t>
  </si>
  <si>
    <t xml:space="preserve"> ISR SALARIOS RM</t>
  </si>
  <si>
    <t>1% CEDULAR HONOR REC MPAL</t>
  </si>
  <si>
    <t>10% ISR ARRENDAMIENTO REC MPAL</t>
  </si>
  <si>
    <t>1% CEDULAR ARRENDAMIENTO</t>
  </si>
  <si>
    <t>ISR HONOR ASIM REC MPAL</t>
  </si>
  <si>
    <t>PRESTAMO SINDICATO</t>
  </si>
  <si>
    <t>CAJA ALIANZA</t>
  </si>
  <si>
    <t>SEGURO ING</t>
  </si>
  <si>
    <t>SEGURO METLIFE</t>
  </si>
  <si>
    <t>CAJA LIBERTAD</t>
  </si>
  <si>
    <t>FONACOT</t>
  </si>
  <si>
    <t>SERVICIO FUNERARIO</t>
  </si>
  <si>
    <t>CREDITO INFONAVIT</t>
  </si>
  <si>
    <t>RETENCION  PERSONAL</t>
  </si>
  <si>
    <t>PENSION ALIMENTICIA</t>
  </si>
  <si>
    <t>CAJA ACRECENTA</t>
  </si>
  <si>
    <t>VINCULO CULTURAL DEL BAJIO</t>
  </si>
  <si>
    <t>GPO OPTICO EMPRESARIAL</t>
  </si>
  <si>
    <t>RAPISOLUCION</t>
  </si>
  <si>
    <t>REC MPAL IMSS</t>
  </si>
  <si>
    <t>Fondo de Ahorro</t>
  </si>
  <si>
    <t>ISR REC MPAL</t>
  </si>
  <si>
    <t>ISR FORTA</t>
  </si>
  <si>
    <t>ISR CASA DE LA CULTURA</t>
  </si>
  <si>
    <t>ISR HON ASIMILABLE REC MPAL</t>
  </si>
  <si>
    <t>ISR HON ASIMILABLE INFRA</t>
  </si>
  <si>
    <t>ISR HON ASIMILABLE  CASA DE LA CULTURA</t>
  </si>
  <si>
    <t>IMSS REC MPAL</t>
  </si>
  <si>
    <t>IMSS FORTA</t>
  </si>
  <si>
    <t>INFONAVIT FORTA</t>
  </si>
  <si>
    <t>10% ISR HON PROFESIONALES REC MPAL</t>
  </si>
  <si>
    <t>ISR HON PROFESIONALES CASA DE LA CULTURA</t>
  </si>
  <si>
    <t>1% CED HON PROFESIONALES REC MPAL</t>
  </si>
  <si>
    <t>1% CED HON PROFESIONALES CASA DE LA CULTURA</t>
  </si>
  <si>
    <t>FINANCIAMIENTOS</t>
  </si>
  <si>
    <t>__________________________________________</t>
  </si>
  <si>
    <t>SERV DE RECOL Y TRSLADO DE BASURA</t>
  </si>
  <si>
    <t>Alumbrado público</t>
  </si>
  <si>
    <t>Serv de diseño arquitectura ing y activ relac</t>
  </si>
  <si>
    <t>GTO ILUMINADO 2013 9649682 BBAJIO</t>
  </si>
  <si>
    <t>C.P.C. Y M.F. Ma. Lourdes Herrera Rodriguez                                                                Tesorera Municipal</t>
  </si>
  <si>
    <t>2113  CONTRATISTAS POR PAGAR</t>
  </si>
  <si>
    <t>2119 OTRAS CUENTAS POR PAGAR</t>
  </si>
  <si>
    <t>2117 RETENCIONES Y CONTRIBUCIONES POR  PAGAR</t>
  </si>
  <si>
    <t>Otro equipo de transporte</t>
  </si>
  <si>
    <t>RETENCIONES Y CONTRIBUCIONES POR PAGAR C.P.</t>
  </si>
  <si>
    <t>LIBRE PARA MUNICIPIO</t>
  </si>
  <si>
    <t>PUCHOTE GARCIA LAURA KAREN</t>
  </si>
  <si>
    <t>1129     OTROS DERECHOS A RECIBIR</t>
  </si>
  <si>
    <t>DE LA LLATA GOMEZ EDUARDO MARIA</t>
  </si>
  <si>
    <t>TOVAR ZUASTES  REFUGIO</t>
  </si>
  <si>
    <t>TORRES LOPEZ ARMANDO</t>
  </si>
  <si>
    <t>DAP X RECUPERAR 2009</t>
  </si>
  <si>
    <t>VAZQUEZ DELGADO JOSE DE JESUS</t>
  </si>
  <si>
    <t>SEDESHU DRN SN PABLO 088</t>
  </si>
  <si>
    <t>BORD/DEMETRIO ANDRADE RMZ</t>
  </si>
  <si>
    <t>MEJORM. VIVIENDA-LETRINAS</t>
  </si>
  <si>
    <t>JAPAC</t>
  </si>
  <si>
    <t>IMSS</t>
  </si>
  <si>
    <t>DAP POR RECUPERAR 2011</t>
  </si>
  <si>
    <t>VELARDE MARTINEZ JUVENTINO</t>
  </si>
  <si>
    <t>MARTE ALEJANDRO MARTINEZ ZARATE</t>
  </si>
  <si>
    <t>RAMIREZ CARREÑO JAVIER</t>
  </si>
  <si>
    <t>MONTOYA FRIAS ALFARO</t>
  </si>
  <si>
    <t>TOTAL  OTROS DERECHOS A RECIBIR</t>
  </si>
  <si>
    <t>1134    DERECHOS A RECIBIR BIENES O SERVICIOS</t>
  </si>
  <si>
    <t>TOTAL  DERECHOS A RECIBIR BIENES O SER</t>
  </si>
  <si>
    <t>GRUPO IURANCHA S.A DE C.V.</t>
  </si>
  <si>
    <t>AIZCORBE CABEZA DE VACA JOSE</t>
  </si>
  <si>
    <t>CESAREO CONSTRUCCIONES S.A DE C.V.</t>
  </si>
  <si>
    <t>OLVERA LANDIN JOSE GUADALUPE</t>
  </si>
  <si>
    <t>PROYECTOS INTEGRALES DE</t>
  </si>
  <si>
    <t>MENDOZA ALEJANDRO</t>
  </si>
  <si>
    <t>PROYECTOS INTEGRA DE RESTAU ARQUI</t>
  </si>
  <si>
    <t>ARQUITECTURA CONSTRUCTIVA MADAI SA</t>
  </si>
  <si>
    <t>HUERTA MONROY HUMBERTO</t>
  </si>
  <si>
    <t>GARCIA RANGEL RAMON ARTURO</t>
  </si>
  <si>
    <t>LAZARINI AGUILAR HUGO JOAQUIN</t>
  </si>
  <si>
    <t>GEMCOB SA DE CV</t>
  </si>
  <si>
    <t>GOBIERNO DEL ESTADO DE GTO</t>
  </si>
  <si>
    <t>CUESTA  HUITRON  MARCO ANTONIO</t>
  </si>
  <si>
    <t>ALVARADO   TERESITA</t>
  </si>
  <si>
    <t>"VIALIDADES Y CONSTRUCCIONES</t>
  </si>
  <si>
    <t>MENDOZA CUELLAR MARIA DE JESUS</t>
  </si>
  <si>
    <t>CONST REGION BAJIO SA DE CV</t>
  </si>
  <si>
    <t>OLVERA RAMIREZ JUAN JESUS</t>
  </si>
  <si>
    <t>CE_SEDESHU_GTO_PDIBC_09/2013</t>
  </si>
  <si>
    <t>APLIC REM REC MPAL 2011</t>
  </si>
  <si>
    <t>FAIM BBVA 0193532178</t>
  </si>
  <si>
    <t>EMPLEO TEMPORAL BBVA 1941119078</t>
  </si>
  <si>
    <t>RAMO 23 PDR 2013 9711482 BBAJIO</t>
  </si>
  <si>
    <t>PDIBC13 BB 9876418 E</t>
  </si>
  <si>
    <t>PDIBC13 BB 9876392</t>
  </si>
  <si>
    <t>PROG. TRANS. GEN. BB 9698853</t>
  </si>
  <si>
    <t>PARQUE SAN CARLOS 98</t>
  </si>
  <si>
    <t>PDIBC 13 SANIT FISE</t>
  </si>
  <si>
    <t>RETENCION 5 AL MILLAR</t>
  </si>
  <si>
    <t>VILLAGAMA S.A DE C.V.</t>
  </si>
  <si>
    <t>CONSTRUCTORA Y URBANIZADORA DE</t>
  </si>
  <si>
    <t>BARRON VERTIS FRANCISCO</t>
  </si>
  <si>
    <t>CALHER CONSTRUCCIONES</t>
  </si>
  <si>
    <t>DISEÑO ARQ CONST SUP ASFALTOS SA</t>
  </si>
  <si>
    <t>RODRIGUEZ PEREZ LUIS ENRIQUE</t>
  </si>
  <si>
    <t>112900001</t>
  </si>
  <si>
    <t>MUNICIPIO DE COMONFORT, GTO</t>
  </si>
  <si>
    <t>GALVAN RAMIREZ ROBERTO</t>
  </si>
  <si>
    <t>113400001</t>
  </si>
  <si>
    <t>Maq y Eq Agropecuario</t>
  </si>
  <si>
    <t>APLIC REM REC MPAL 2012 </t>
  </si>
  <si>
    <t>APLIC REM INFRA 2012 </t>
  </si>
  <si>
    <t>APLIC REM FORTA 2012 </t>
  </si>
  <si>
    <t>ISR INFRA</t>
  </si>
  <si>
    <t>PASIVOS CAP. 2000</t>
  </si>
  <si>
    <t>312000000</t>
  </si>
  <si>
    <t>DONACIONES DE CAPITAL</t>
  </si>
  <si>
    <t>REM FORTA 12</t>
  </si>
  <si>
    <t>RESULTADO DEL EJERCICIO 2012</t>
  </si>
  <si>
    <t>PIBACI 2013 BBAJIO 10130227</t>
  </si>
  <si>
    <t>PASIVOS CAP. 3000</t>
  </si>
  <si>
    <t>PASIVOS CAP. 5000</t>
  </si>
  <si>
    <t>1% CED ARRENDAMIENTO REC MPAL</t>
  </si>
  <si>
    <t>ISR EJERCICIO 2013</t>
  </si>
  <si>
    <t>AGREGADOS LA ROCA S.A DE C.V</t>
  </si>
  <si>
    <t>GRUPO CONSTRUCTOR ALCE S.A DE C.V</t>
  </si>
  <si>
    <t>INGENIERIA Y TECNOLOGIA EN CONSTRUC</t>
  </si>
  <si>
    <t>OBRAS FIRMES DEL BAJIO SA DE CV</t>
  </si>
  <si>
    <t>DERECHO DE ALUMBRADO PUBLICO</t>
  </si>
  <si>
    <t>Int Dinterna Inst</t>
  </si>
  <si>
    <t>311000000</t>
  </si>
  <si>
    <t>RES. EJ.CTA PUB.2013</t>
  </si>
  <si>
    <t>RES. EJ.FONDO I 2013</t>
  </si>
  <si>
    <t>APLIC REM CUENTA PUBLICA 2013</t>
  </si>
  <si>
    <t>REC MPAL TPV BBVA 01</t>
  </si>
  <si>
    <t>REC MPAL 2014 BBVA 0194750160</t>
  </si>
  <si>
    <t>CREDITO 11  5933031 BBAJIO</t>
  </si>
  <si>
    <t>CODE GTO 1052 13 9840455 BBAJIO</t>
  </si>
  <si>
    <t>NOTAS A LOS ESTADOS FINANCIEROS DE ENERO DE 2014</t>
  </si>
  <si>
    <t>32 DE 72</t>
  </si>
  <si>
    <t>SERVICIO EXPRESS DEL BAJIO SA</t>
  </si>
  <si>
    <t>COMISION FEDERAL DE ELECTRICIDAD</t>
  </si>
  <si>
    <t>OLVERA OLALDE J. JESUS</t>
  </si>
  <si>
    <t>SALGADO URIOSTEGUI RICARDO</t>
  </si>
  <si>
    <t>PRIMERO SEGUROS VIDA SA DE CV</t>
  </si>
  <si>
    <t>MONTECILLO LANDIN ARMANDO</t>
  </si>
  <si>
    <t>LOPEZ ESCAMILLA ARMANDO</t>
  </si>
  <si>
    <t>GONZALEZ RAMIREZ VERONICA</t>
  </si>
  <si>
    <t>LANDIN MOYA MA ROSARIO</t>
  </si>
  <si>
    <t>LOPEZ GAMEZ PATRICIA</t>
  </si>
  <si>
    <t>DAP 2013</t>
  </si>
  <si>
    <t>TELLEZ MOLINA JOSE JESUS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</si>
</sst>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 style="thin"/>
      <right style="thin"/>
      <top style="thin"/>
      <bottom style="hair"/>
    </border>
    <border>
      <left style="medium"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hair"/>
    </border>
    <border>
      <left style="thin"/>
      <right/>
      <top style="thin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/>
      <top/>
      <bottom style="thin"/>
    </border>
    <border>
      <left style="medium"/>
      <right style="thin"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344">
    <xf numFmtId="0" fontId="0" fillId="0" borderId="0" xfId="0" applyFont="1" applyAlignment="1">
      <alignment/>
    </xf>
    <xf numFmtId="0" fontId="2" fillId="0" borderId="0" xfId="61" applyFont="1" applyFill="1" applyBorder="1" applyAlignment="1">
      <alignment vertical="top"/>
      <protection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7" fillId="0" borderId="0" xfId="0" applyFont="1" applyFill="1" applyBorder="1" applyAlignment="1">
      <alignment/>
    </xf>
    <xf numFmtId="0" fontId="59" fillId="0" borderId="0" xfId="0" applyFont="1" applyAlignment="1">
      <alignment/>
    </xf>
    <xf numFmtId="49" fontId="58" fillId="0" borderId="10" xfId="0" applyNumberFormat="1" applyFont="1" applyFill="1" applyBorder="1" applyAlignment="1">
      <alignment horizontal="left" vertical="center" wrapText="1"/>
    </xf>
    <xf numFmtId="4" fontId="58" fillId="0" borderId="10" xfId="0" applyNumberFormat="1" applyFont="1" applyFill="1" applyBorder="1" applyAlignment="1">
      <alignment horizontal="right" wrapText="1"/>
    </xf>
    <xf numFmtId="0" fontId="58" fillId="0" borderId="10" xfId="0" applyFont="1" applyFill="1" applyBorder="1" applyAlignment="1">
      <alignment horizontal="right" wrapText="1"/>
    </xf>
    <xf numFmtId="0" fontId="56" fillId="33" borderId="10" xfId="0" applyFont="1" applyFill="1" applyBorder="1" applyAlignment="1">
      <alignment horizontal="left" vertical="center" wrapText="1"/>
    </xf>
    <xf numFmtId="4" fontId="56" fillId="33" borderId="10" xfId="0" applyNumberFormat="1" applyFont="1" applyFill="1" applyBorder="1" applyAlignment="1">
      <alignment horizontal="right" wrapText="1"/>
    </xf>
    <xf numFmtId="4" fontId="56" fillId="33" borderId="11" xfId="0" applyNumberFormat="1" applyFont="1" applyFill="1" applyBorder="1" applyAlignment="1">
      <alignment horizontal="right" wrapText="1"/>
    </xf>
    <xf numFmtId="0" fontId="3" fillId="0" borderId="0" xfId="60" applyFont="1" applyFill="1" applyBorder="1" applyAlignment="1">
      <alignment horizontal="left" vertical="top" wrapText="1"/>
      <protection/>
    </xf>
    <xf numFmtId="0" fontId="3" fillId="0" borderId="0" xfId="60" applyFont="1" applyFill="1" applyBorder="1" applyAlignment="1">
      <alignment horizontal="center" vertical="top" wrapText="1"/>
      <protection/>
    </xf>
    <xf numFmtId="0" fontId="58" fillId="0" borderId="0" xfId="0" applyFont="1" applyFill="1" applyBorder="1" applyAlignment="1">
      <alignment/>
    </xf>
    <xf numFmtId="0" fontId="3" fillId="29" borderId="12" xfId="0" applyFont="1" applyFill="1" applyBorder="1" applyAlignment="1">
      <alignment horizontal="center" vertical="top" wrapText="1"/>
    </xf>
    <xf numFmtId="0" fontId="3" fillId="29" borderId="1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29" borderId="14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3" fillId="29" borderId="16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29" borderId="19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3" fillId="0" borderId="0" xfId="0" applyFont="1" applyAlignment="1">
      <alignment/>
    </xf>
    <xf numFmtId="43" fontId="58" fillId="0" borderId="0" xfId="46" applyFont="1" applyAlignment="1">
      <alignment/>
    </xf>
    <xf numFmtId="0" fontId="57" fillId="0" borderId="0" xfId="0" applyFont="1" applyAlignment="1">
      <alignment/>
    </xf>
    <xf numFmtId="0" fontId="4" fillId="29" borderId="21" xfId="60" applyFont="1" applyFill="1" applyBorder="1" applyAlignment="1">
      <alignment horizontal="left" vertical="top" wrapText="1"/>
      <protection/>
    </xf>
    <xf numFmtId="4" fontId="60" fillId="0" borderId="0" xfId="0" applyNumberFormat="1" applyFont="1" applyAlignment="1">
      <alignment/>
    </xf>
    <xf numFmtId="0" fontId="59" fillId="0" borderId="0" xfId="0" applyFont="1" applyFill="1" applyAlignment="1">
      <alignment/>
    </xf>
    <xf numFmtId="49" fontId="58" fillId="0" borderId="11" xfId="0" applyNumberFormat="1" applyFont="1" applyFill="1" applyBorder="1" applyAlignment="1">
      <alignment horizontal="left" vertical="center" wrapText="1"/>
    </xf>
    <xf numFmtId="4" fontId="58" fillId="0" borderId="11" xfId="0" applyNumberFormat="1" applyFont="1" applyFill="1" applyBorder="1" applyAlignment="1">
      <alignment horizontal="right" wrapText="1"/>
    </xf>
    <xf numFmtId="0" fontId="56" fillId="0" borderId="10" xfId="0" applyFont="1" applyFill="1" applyBorder="1" applyAlignment="1">
      <alignment horizontal="left" vertical="center" wrapText="1"/>
    </xf>
    <xf numFmtId="4" fontId="56" fillId="0" borderId="11" xfId="0" applyNumberFormat="1" applyFont="1" applyFill="1" applyBorder="1" applyAlignment="1">
      <alignment horizontal="right" wrapText="1"/>
    </xf>
    <xf numFmtId="4" fontId="56" fillId="0" borderId="10" xfId="0" applyNumberFormat="1" applyFont="1" applyFill="1" applyBorder="1" applyAlignment="1">
      <alignment horizontal="right" wrapText="1"/>
    </xf>
    <xf numFmtId="43" fontId="60" fillId="0" borderId="0" xfId="46" applyFont="1" applyAlignment="1">
      <alignment/>
    </xf>
    <xf numFmtId="43" fontId="57" fillId="0" borderId="0" xfId="46" applyFont="1" applyAlignment="1">
      <alignment/>
    </xf>
    <xf numFmtId="4" fontId="56" fillId="29" borderId="10" xfId="46" applyNumberFormat="1" applyFont="1" applyFill="1" applyBorder="1" applyAlignment="1">
      <alignment horizontal="center" vertical="center" wrapText="1"/>
    </xf>
    <xf numFmtId="43" fontId="59" fillId="0" borderId="0" xfId="46" applyFont="1" applyFill="1" applyAlignment="1">
      <alignment/>
    </xf>
    <xf numFmtId="0" fontId="56" fillId="0" borderId="0" xfId="0" applyFont="1" applyAlignment="1">
      <alignment vertical="top"/>
    </xf>
    <xf numFmtId="0" fontId="3" fillId="29" borderId="21" xfId="60" applyFont="1" applyFill="1" applyBorder="1" applyAlignment="1">
      <alignment horizontal="left" vertical="top"/>
      <protection/>
    </xf>
    <xf numFmtId="0" fontId="3" fillId="29" borderId="21" xfId="60" applyFont="1" applyFill="1" applyBorder="1" applyAlignment="1">
      <alignment horizontal="center" vertical="top" wrapText="1"/>
      <protection/>
    </xf>
    <xf numFmtId="0" fontId="56" fillId="29" borderId="10" xfId="61" applyFont="1" applyFill="1" applyBorder="1" applyAlignment="1">
      <alignment horizontal="center" vertical="center" wrapText="1"/>
      <protection/>
    </xf>
    <xf numFmtId="0" fontId="56" fillId="29" borderId="21" xfId="0" applyFont="1" applyFill="1" applyBorder="1" applyAlignment="1">
      <alignment horizontal="center"/>
    </xf>
    <xf numFmtId="0" fontId="56" fillId="29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 quotePrefix="1">
      <alignment horizontal="right" wrapText="1"/>
    </xf>
    <xf numFmtId="0" fontId="56" fillId="33" borderId="10" xfId="0" applyFont="1" applyFill="1" applyBorder="1" applyAlignment="1">
      <alignment horizontal="right" wrapText="1"/>
    </xf>
    <xf numFmtId="49" fontId="58" fillId="0" borderId="21" xfId="0" applyNumberFormat="1" applyFont="1" applyFill="1" applyBorder="1" applyAlignment="1">
      <alignment horizontal="left" vertical="center" wrapText="1"/>
    </xf>
    <xf numFmtId="0" fontId="56" fillId="33" borderId="11" xfId="0" applyFont="1" applyFill="1" applyBorder="1" applyAlignment="1">
      <alignment horizontal="left" vertical="center" wrapText="1"/>
    </xf>
    <xf numFmtId="0" fontId="56" fillId="29" borderId="10" xfId="0" applyFont="1" applyFill="1" applyBorder="1" applyAlignment="1">
      <alignment horizontal="left" vertical="center"/>
    </xf>
    <xf numFmtId="0" fontId="56" fillId="29" borderId="22" xfId="61" applyFont="1" applyFill="1" applyBorder="1" applyAlignment="1">
      <alignment horizontal="center" vertical="center" wrapText="1"/>
      <protection/>
    </xf>
    <xf numFmtId="0" fontId="56" fillId="29" borderId="23" xfId="0" applyFont="1" applyFill="1" applyBorder="1" applyAlignment="1">
      <alignment horizontal="center"/>
    </xf>
    <xf numFmtId="0" fontId="56" fillId="33" borderId="11" xfId="0" applyFont="1" applyFill="1" applyBorder="1" applyAlignment="1">
      <alignment vertical="center" wrapText="1"/>
    </xf>
    <xf numFmtId="4" fontId="59" fillId="0" borderId="0" xfId="46" applyNumberFormat="1" applyFont="1" applyAlignment="1">
      <alignment/>
    </xf>
    <xf numFmtId="4" fontId="58" fillId="0" borderId="0" xfId="46" applyNumberFormat="1" applyFont="1" applyAlignment="1">
      <alignment/>
    </xf>
    <xf numFmtId="4" fontId="58" fillId="0" borderId="0" xfId="46" applyNumberFormat="1" applyFont="1" applyBorder="1" applyAlignment="1">
      <alignment/>
    </xf>
    <xf numFmtId="0" fontId="56" fillId="0" borderId="24" xfId="0" applyFont="1" applyBorder="1" applyAlignment="1">
      <alignment/>
    </xf>
    <xf numFmtId="43" fontId="58" fillId="0" borderId="10" xfId="46" applyFont="1" applyBorder="1" applyAlignment="1">
      <alignment/>
    </xf>
    <xf numFmtId="0" fontId="58" fillId="0" borderId="10" xfId="0" applyFont="1" applyBorder="1" applyAlignment="1">
      <alignment/>
    </xf>
    <xf numFmtId="10" fontId="56" fillId="0" borderId="0" xfId="0" applyNumberFormat="1" applyFont="1" applyFill="1" applyBorder="1" applyAlignment="1">
      <alignment horizontal="right" wrapText="1"/>
    </xf>
    <xf numFmtId="0" fontId="58" fillId="0" borderId="0" xfId="0" applyFont="1" applyAlignment="1">
      <alignment horizontal="left" wrapText="1"/>
    </xf>
    <xf numFmtId="49" fontId="58" fillId="0" borderId="25" xfId="0" applyNumberFormat="1" applyFont="1" applyFill="1" applyBorder="1" applyAlignment="1">
      <alignment horizontal="left" vertical="center" wrapText="1"/>
    </xf>
    <xf numFmtId="0" fontId="58" fillId="0" borderId="21" xfId="0" applyFont="1" applyBorder="1" applyAlignment="1">
      <alignment horizontal="left" wrapText="1"/>
    </xf>
    <xf numFmtId="0" fontId="3" fillId="29" borderId="21" xfId="60" applyFont="1" applyFill="1" applyBorder="1" applyAlignment="1">
      <alignment horizontal="left" vertical="top" wrapText="1"/>
      <protection/>
    </xf>
    <xf numFmtId="43" fontId="3" fillId="29" borderId="21" xfId="46" applyFont="1" applyFill="1" applyBorder="1" applyAlignment="1">
      <alignment vertical="top" wrapText="1"/>
    </xf>
    <xf numFmtId="0" fontId="58" fillId="0" borderId="0" xfId="0" applyFont="1" applyFill="1" applyAlignment="1">
      <alignment horizontal="left" wrapText="1"/>
    </xf>
    <xf numFmtId="43" fontId="3" fillId="0" borderId="0" xfId="46" applyFont="1" applyFill="1" applyBorder="1" applyAlignment="1">
      <alignment horizontal="center" vertical="top" wrapText="1"/>
    </xf>
    <xf numFmtId="4" fontId="58" fillId="0" borderId="21" xfId="0" applyNumberFormat="1" applyFont="1" applyBorder="1" applyAlignment="1">
      <alignment/>
    </xf>
    <xf numFmtId="0" fontId="58" fillId="0" borderId="21" xfId="0" applyFont="1" applyBorder="1" applyAlignment="1">
      <alignment/>
    </xf>
    <xf numFmtId="4" fontId="58" fillId="0" borderId="21" xfId="0" applyNumberFormat="1" applyFont="1" applyBorder="1" applyAlignment="1">
      <alignment horizontal="right" wrapText="1"/>
    </xf>
    <xf numFmtId="0" fontId="3" fillId="0" borderId="26" xfId="60" applyFont="1" applyFill="1" applyBorder="1" applyAlignment="1">
      <alignment horizontal="left" vertical="top" wrapText="1"/>
      <protection/>
    </xf>
    <xf numFmtId="0" fontId="58" fillId="0" borderId="0" xfId="0" applyFont="1" applyFill="1" applyAlignment="1">
      <alignment/>
    </xf>
    <xf numFmtId="4" fontId="58" fillId="0" borderId="10" xfId="46" applyNumberFormat="1" applyFont="1" applyFill="1" applyBorder="1" applyAlignment="1">
      <alignment horizontal="right" wrapText="1"/>
    </xf>
    <xf numFmtId="4" fontId="56" fillId="33" borderId="10" xfId="46" applyNumberFormat="1" applyFont="1" applyFill="1" applyBorder="1" applyAlignment="1">
      <alignment horizontal="right" wrapText="1"/>
    </xf>
    <xf numFmtId="4" fontId="58" fillId="0" borderId="0" xfId="0" applyNumberFormat="1" applyFont="1" applyAlignment="1">
      <alignment/>
    </xf>
    <xf numFmtId="4" fontId="3" fillId="29" borderId="21" xfId="60" applyNumberFormat="1" applyFont="1" applyFill="1" applyBorder="1" applyAlignment="1">
      <alignment horizontal="center" vertical="top" wrapText="1"/>
      <protection/>
    </xf>
    <xf numFmtId="4" fontId="56" fillId="29" borderId="27" xfId="46" applyNumberFormat="1" applyFont="1" applyFill="1" applyBorder="1" applyAlignment="1">
      <alignment horizontal="center" vertical="center" wrapText="1"/>
    </xf>
    <xf numFmtId="49" fontId="58" fillId="0" borderId="28" xfId="0" applyNumberFormat="1" applyFont="1" applyFill="1" applyBorder="1" applyAlignment="1">
      <alignment horizontal="left" vertical="center" wrapText="1"/>
    </xf>
    <xf numFmtId="0" fontId="56" fillId="33" borderId="26" xfId="0" applyFont="1" applyFill="1" applyBorder="1" applyAlignment="1">
      <alignment horizontal="left" vertical="center" wrapText="1"/>
    </xf>
    <xf numFmtId="49" fontId="58" fillId="0" borderId="29" xfId="0" applyNumberFormat="1" applyFont="1" applyFill="1" applyBorder="1" applyAlignment="1">
      <alignment horizontal="left" vertical="center" wrapText="1"/>
    </xf>
    <xf numFmtId="4" fontId="58" fillId="0" borderId="30" xfId="0" applyNumberFormat="1" applyFont="1" applyFill="1" applyBorder="1" applyAlignment="1">
      <alignment horizontal="right" wrapText="1"/>
    </xf>
    <xf numFmtId="0" fontId="56" fillId="0" borderId="11" xfId="0" applyFont="1" applyFill="1" applyBorder="1" applyAlignment="1">
      <alignment horizontal="left" vertical="center" wrapText="1"/>
    </xf>
    <xf numFmtId="4" fontId="56" fillId="0" borderId="30" xfId="0" applyNumberFormat="1" applyFont="1" applyFill="1" applyBorder="1" applyAlignment="1">
      <alignment horizontal="right" wrapText="1"/>
    </xf>
    <xf numFmtId="4" fontId="56" fillId="33" borderId="30" xfId="0" applyNumberFormat="1" applyFont="1" applyFill="1" applyBorder="1" applyAlignment="1">
      <alignment horizontal="right" wrapText="1"/>
    </xf>
    <xf numFmtId="0" fontId="58" fillId="0" borderId="0" xfId="0" applyFont="1" applyAlignment="1">
      <alignment/>
    </xf>
    <xf numFmtId="0" fontId="56" fillId="29" borderId="30" xfId="0" applyFont="1" applyFill="1" applyBorder="1" applyAlignment="1">
      <alignment horizontal="center" vertical="center" wrapText="1"/>
    </xf>
    <xf numFmtId="49" fontId="58" fillId="0" borderId="31" xfId="0" applyNumberFormat="1" applyFont="1" applyFill="1" applyBorder="1" applyAlignment="1">
      <alignment horizontal="left" vertical="center" wrapText="1"/>
    </xf>
    <xf numFmtId="0" fontId="3" fillId="29" borderId="32" xfId="0" applyFont="1" applyFill="1" applyBorder="1" applyAlignment="1">
      <alignment horizontal="center"/>
    </xf>
    <xf numFmtId="0" fontId="3" fillId="29" borderId="33" xfId="0" applyFont="1" applyFill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3" fillId="29" borderId="26" xfId="0" applyFont="1" applyFill="1" applyBorder="1" applyAlignment="1">
      <alignment horizontal="center"/>
    </xf>
    <xf numFmtId="0" fontId="3" fillId="29" borderId="36" xfId="0" applyFont="1" applyFill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3" fillId="29" borderId="39" xfId="0" applyFont="1" applyFill="1" applyBorder="1" applyAlignment="1">
      <alignment horizontal="center"/>
    </xf>
    <xf numFmtId="0" fontId="2" fillId="0" borderId="4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41" xfId="60" applyFont="1" applyFill="1" applyBorder="1" applyAlignment="1">
      <alignment horizontal="center" vertical="top" wrapText="1"/>
      <protection/>
    </xf>
    <xf numFmtId="0" fontId="3" fillId="0" borderId="41" xfId="60" applyFont="1" applyFill="1" applyBorder="1" applyAlignment="1">
      <alignment horizontal="left" vertical="top" wrapText="1"/>
      <protection/>
    </xf>
    <xf numFmtId="0" fontId="58" fillId="0" borderId="42" xfId="0" applyFont="1" applyFill="1" applyBorder="1" applyAlignment="1">
      <alignment wrapText="1"/>
    </xf>
    <xf numFmtId="0" fontId="3" fillId="0" borderId="42" xfId="60" applyFont="1" applyFill="1" applyBorder="1" applyAlignment="1">
      <alignment horizontal="center" vertical="top" wrapText="1"/>
      <protection/>
    </xf>
    <xf numFmtId="0" fontId="3" fillId="29" borderId="34" xfId="0" applyFont="1" applyFill="1" applyBorder="1" applyAlignment="1">
      <alignment horizontal="center" vertical="top" wrapText="1"/>
    </xf>
    <xf numFmtId="0" fontId="3" fillId="29" borderId="43" xfId="0" applyFont="1" applyFill="1" applyBorder="1" applyAlignment="1">
      <alignment horizontal="center" vertical="top" wrapText="1"/>
    </xf>
    <xf numFmtId="0" fontId="3" fillId="29" borderId="44" xfId="0" applyFont="1" applyFill="1" applyBorder="1" applyAlignment="1">
      <alignment horizontal="center" vertical="top" wrapText="1"/>
    </xf>
    <xf numFmtId="0" fontId="3" fillId="29" borderId="23" xfId="0" applyFont="1" applyFill="1" applyBorder="1" applyAlignment="1">
      <alignment horizontal="center"/>
    </xf>
    <xf numFmtId="0" fontId="3" fillId="29" borderId="12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43" fontId="3" fillId="0" borderId="21" xfId="46" applyFont="1" applyFill="1" applyBorder="1" applyAlignment="1">
      <alignment horizontal="center" vertical="center"/>
    </xf>
    <xf numFmtId="43" fontId="2" fillId="0" borderId="21" xfId="46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0" fontId="58" fillId="0" borderId="45" xfId="0" applyFont="1" applyFill="1" applyBorder="1" applyAlignment="1">
      <alignment/>
    </xf>
    <xf numFmtId="0" fontId="58" fillId="0" borderId="21" xfId="0" applyFont="1" applyFill="1" applyBorder="1" applyAlignment="1">
      <alignment/>
    </xf>
    <xf numFmtId="0" fontId="56" fillId="29" borderId="30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43" fontId="3" fillId="0" borderId="47" xfId="0" applyNumberFormat="1" applyFont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43" fontId="3" fillId="0" borderId="0" xfId="0" applyNumberFormat="1" applyFont="1" applyBorder="1" applyAlignment="1">
      <alignment/>
    </xf>
    <xf numFmtId="4" fontId="58" fillId="0" borderId="0" xfId="0" applyNumberFormat="1" applyFont="1" applyFill="1" applyBorder="1" applyAlignment="1">
      <alignment horizontal="right" wrapText="1"/>
    </xf>
    <xf numFmtId="0" fontId="56" fillId="0" borderId="0" xfId="0" applyFont="1" applyFill="1" applyBorder="1" applyAlignment="1">
      <alignment/>
    </xf>
    <xf numFmtId="4" fontId="56" fillId="0" borderId="0" xfId="46" applyNumberFormat="1" applyFont="1" applyFill="1" applyBorder="1" applyAlignment="1">
      <alignment horizontal="center" vertical="center" wrapText="1"/>
    </xf>
    <xf numFmtId="0" fontId="56" fillId="33" borderId="48" xfId="0" applyFont="1" applyFill="1" applyBorder="1" applyAlignment="1">
      <alignment horizontal="left" vertical="center" wrapText="1"/>
    </xf>
    <xf numFmtId="4" fontId="56" fillId="29" borderId="22" xfId="46" applyNumberFormat="1" applyFont="1" applyFill="1" applyBorder="1" applyAlignment="1">
      <alignment horizontal="center" vertical="center" wrapText="1"/>
    </xf>
    <xf numFmtId="0" fontId="56" fillId="29" borderId="22" xfId="0" applyFont="1" applyFill="1" applyBorder="1" applyAlignment="1">
      <alignment horizontal="center" vertical="center" wrapText="1"/>
    </xf>
    <xf numFmtId="49" fontId="58" fillId="0" borderId="21" xfId="0" applyNumberFormat="1" applyFont="1" applyBorder="1" applyAlignment="1">
      <alignment/>
    </xf>
    <xf numFmtId="43" fontId="58" fillId="0" borderId="21" xfId="46" applyFont="1" applyBorder="1" applyAlignment="1">
      <alignment/>
    </xf>
    <xf numFmtId="2" fontId="58" fillId="0" borderId="0" xfId="46" applyNumberFormat="1" applyFont="1" applyBorder="1" applyAlignment="1">
      <alignment/>
    </xf>
    <xf numFmtId="4" fontId="56" fillId="0" borderId="0" xfId="46" applyNumberFormat="1" applyFont="1" applyFill="1" applyBorder="1" applyAlignment="1">
      <alignment horizontal="right" wrapText="1"/>
    </xf>
    <xf numFmtId="2" fontId="56" fillId="0" borderId="0" xfId="0" applyNumberFormat="1" applyFont="1" applyFill="1" applyBorder="1" applyAlignment="1">
      <alignment horizontal="right" wrapText="1"/>
    </xf>
    <xf numFmtId="2" fontId="3" fillId="29" borderId="21" xfId="46" applyNumberFormat="1" applyFont="1" applyFill="1" applyBorder="1" applyAlignment="1">
      <alignment horizontal="center" vertical="top" wrapText="1"/>
    </xf>
    <xf numFmtId="2" fontId="58" fillId="0" borderId="0" xfId="46" applyNumberFormat="1" applyFont="1" applyAlignment="1">
      <alignment/>
    </xf>
    <xf numFmtId="0" fontId="60" fillId="0" borderId="0" xfId="0" applyFont="1" applyFill="1" applyBorder="1" applyAlignment="1">
      <alignment horizontal="center" vertical="center" wrapText="1"/>
    </xf>
    <xf numFmtId="4" fontId="57" fillId="0" borderId="0" xfId="46" applyNumberFormat="1" applyFont="1" applyFill="1" applyBorder="1" applyAlignment="1">
      <alignment/>
    </xf>
    <xf numFmtId="4" fontId="5" fillId="0" borderId="24" xfId="46" applyNumberFormat="1" applyFont="1" applyFill="1" applyBorder="1" applyAlignment="1">
      <alignment horizontal="center" vertical="top" wrapText="1"/>
    </xf>
    <xf numFmtId="0" fontId="59" fillId="0" borderId="0" xfId="0" applyFont="1" applyFill="1" applyAlignment="1">
      <alignment horizontal="center" vertical="center" wrapText="1"/>
    </xf>
    <xf numFmtId="0" fontId="58" fillId="0" borderId="0" xfId="0" applyFont="1" applyBorder="1" applyAlignment="1">
      <alignment horizontal="center"/>
    </xf>
    <xf numFmtId="0" fontId="61" fillId="33" borderId="10" xfId="0" applyFont="1" applyFill="1" applyBorder="1" applyAlignment="1">
      <alignment wrapText="1"/>
    </xf>
    <xf numFmtId="4" fontId="56" fillId="33" borderId="27" xfId="0" applyNumberFormat="1" applyFont="1" applyFill="1" applyBorder="1" applyAlignment="1">
      <alignment horizontal="right" wrapText="1"/>
    </xf>
    <xf numFmtId="0" fontId="3" fillId="29" borderId="49" xfId="0" applyFont="1" applyFill="1" applyBorder="1" applyAlignment="1">
      <alignment horizontal="center" vertical="top" wrapText="1"/>
    </xf>
    <xf numFmtId="0" fontId="3" fillId="29" borderId="50" xfId="0" applyFont="1" applyFill="1" applyBorder="1" applyAlignment="1">
      <alignment horizontal="center" vertical="top" wrapText="1"/>
    </xf>
    <xf numFmtId="0" fontId="3" fillId="29" borderId="51" xfId="0" applyFont="1" applyFill="1" applyBorder="1" applyAlignment="1">
      <alignment vertical="top" wrapText="1"/>
    </xf>
    <xf numFmtId="0" fontId="3" fillId="29" borderId="43" xfId="0" applyFont="1" applyFill="1" applyBorder="1" applyAlignment="1">
      <alignment vertical="top" wrapText="1"/>
    </xf>
    <xf numFmtId="0" fontId="56" fillId="29" borderId="52" xfId="0" applyFont="1" applyFill="1" applyBorder="1" applyAlignment="1">
      <alignment horizontal="left" vertical="center"/>
    </xf>
    <xf numFmtId="43" fontId="56" fillId="0" borderId="0" xfId="46" applyFont="1" applyAlignment="1">
      <alignment/>
    </xf>
    <xf numFmtId="43" fontId="56" fillId="29" borderId="10" xfId="46" applyFont="1" applyFill="1" applyBorder="1" applyAlignment="1">
      <alignment horizontal="center" vertical="center" wrapText="1"/>
    </xf>
    <xf numFmtId="164" fontId="56" fillId="29" borderId="10" xfId="46" applyNumberFormat="1" applyFont="1" applyFill="1" applyBorder="1" applyAlignment="1">
      <alignment horizontal="center" vertical="center" wrapText="1"/>
    </xf>
    <xf numFmtId="43" fontId="2" fillId="0" borderId="17" xfId="46" applyFont="1" applyBorder="1" applyAlignment="1">
      <alignment/>
    </xf>
    <xf numFmtId="14" fontId="2" fillId="0" borderId="17" xfId="0" applyNumberFormat="1" applyFont="1" applyBorder="1" applyAlignment="1">
      <alignment/>
    </xf>
    <xf numFmtId="4" fontId="56" fillId="33" borderId="21" xfId="0" applyNumberFormat="1" applyFont="1" applyFill="1" applyBorder="1" applyAlignment="1">
      <alignment horizontal="right" wrapText="1"/>
    </xf>
    <xf numFmtId="17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 wrapText="1"/>
    </xf>
    <xf numFmtId="0" fontId="3" fillId="0" borderId="40" xfId="0" applyFont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left" wrapText="1"/>
    </xf>
    <xf numFmtId="0" fontId="56" fillId="33" borderId="21" xfId="0" applyFont="1" applyFill="1" applyBorder="1" applyAlignment="1">
      <alignment horizontal="left" vertical="center" wrapText="1"/>
    </xf>
    <xf numFmtId="43" fontId="56" fillId="33" borderId="21" xfId="46" applyFont="1" applyFill="1" applyBorder="1" applyAlignment="1">
      <alignment horizontal="left" vertical="center" wrapText="1"/>
    </xf>
    <xf numFmtId="0" fontId="0" fillId="0" borderId="0" xfId="61" applyFont="1" applyFill="1" applyBorder="1" applyAlignment="1">
      <alignment vertical="top" wrapText="1"/>
      <protection/>
    </xf>
    <xf numFmtId="0" fontId="2" fillId="0" borderId="0" xfId="61" applyFont="1" applyFill="1" applyBorder="1" applyAlignment="1">
      <alignment vertical="top" wrapText="1"/>
      <protection/>
    </xf>
    <xf numFmtId="0" fontId="2" fillId="0" borderId="0" xfId="61" applyFont="1" applyFill="1" applyBorder="1" applyAlignment="1">
      <alignment horizontal="center" vertical="top" wrapText="1"/>
      <protection/>
    </xf>
    <xf numFmtId="4" fontId="56" fillId="33" borderId="53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0" fontId="0" fillId="0" borderId="0" xfId="61" applyFont="1" applyFill="1" applyBorder="1" applyAlignment="1">
      <alignment horizontal="center" vertical="top" wrapText="1"/>
      <protection/>
    </xf>
    <xf numFmtId="0" fontId="0" fillId="0" borderId="0" xfId="0" applyAlignment="1">
      <alignment/>
    </xf>
    <xf numFmtId="49" fontId="62" fillId="0" borderId="10" xfId="0" applyNumberFormat="1" applyFont="1" applyFill="1" applyBorder="1" applyAlignment="1">
      <alignment horizontal="left" vertical="center" wrapText="1"/>
    </xf>
    <xf numFmtId="4" fontId="62" fillId="0" borderId="10" xfId="0" applyNumberFormat="1" applyFont="1" applyFill="1" applyBorder="1" applyAlignment="1">
      <alignment horizontal="right" wrapText="1"/>
    </xf>
    <xf numFmtId="0" fontId="56" fillId="29" borderId="21" xfId="61" applyFont="1" applyFill="1" applyBorder="1" applyAlignment="1">
      <alignment horizontal="center" vertical="center" wrapText="1"/>
      <protection/>
    </xf>
    <xf numFmtId="0" fontId="56" fillId="29" borderId="21" xfId="61" applyFont="1" applyFill="1" applyBorder="1" applyAlignment="1">
      <alignment horizontal="left" vertical="center" wrapText="1"/>
      <protection/>
    </xf>
    <xf numFmtId="0" fontId="56" fillId="29" borderId="21" xfId="61" applyFont="1" applyFill="1" applyBorder="1" applyAlignment="1" quotePrefix="1">
      <alignment horizontal="center" vertical="center" wrapText="1"/>
      <protection/>
    </xf>
    <xf numFmtId="0" fontId="56" fillId="29" borderId="10" xfId="0" applyFont="1" applyFill="1" applyBorder="1" applyAlignment="1">
      <alignment horizontal="center"/>
    </xf>
    <xf numFmtId="2" fontId="56" fillId="29" borderId="10" xfId="46" applyNumberFormat="1" applyFont="1" applyFill="1" applyBorder="1" applyAlignment="1">
      <alignment horizontal="center" vertical="center" wrapText="1"/>
    </xf>
    <xf numFmtId="0" fontId="56" fillId="29" borderId="10" xfId="61" applyFont="1" applyFill="1" applyBorder="1" applyAlignment="1">
      <alignment horizontal="left" vertical="center" wrapText="1"/>
      <protection/>
    </xf>
    <xf numFmtId="0" fontId="56" fillId="29" borderId="10" xfId="61" applyFont="1" applyFill="1" applyBorder="1" applyAlignment="1" quotePrefix="1">
      <alignment horizontal="center" vertical="center" wrapText="1"/>
      <protection/>
    </xf>
    <xf numFmtId="0" fontId="62" fillId="0" borderId="10" xfId="0" applyFont="1" applyBorder="1" applyAlignment="1">
      <alignment/>
    </xf>
    <xf numFmtId="4" fontId="62" fillId="0" borderId="10" xfId="0" applyNumberFormat="1" applyFont="1" applyBorder="1" applyAlignment="1">
      <alignment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0" fontId="3" fillId="29" borderId="26" xfId="60" applyFont="1" applyFill="1" applyBorder="1" applyAlignment="1">
      <alignment horizontal="left" vertical="top" wrapText="1"/>
      <protection/>
    </xf>
    <xf numFmtId="0" fontId="3" fillId="29" borderId="41" xfId="60" applyFont="1" applyFill="1" applyBorder="1" applyAlignment="1">
      <alignment horizontal="center" vertical="top" wrapText="1"/>
      <protection/>
    </xf>
    <xf numFmtId="0" fontId="62" fillId="0" borderId="48" xfId="0" applyFont="1" applyBorder="1" applyAlignment="1">
      <alignment horizontal="left"/>
    </xf>
    <xf numFmtId="0" fontId="62" fillId="0" borderId="48" xfId="0" applyFont="1" applyBorder="1" applyAlignment="1">
      <alignment/>
    </xf>
    <xf numFmtId="4" fontId="62" fillId="0" borderId="48" xfId="0" applyNumberFormat="1" applyFont="1" applyBorder="1" applyAlignment="1">
      <alignment/>
    </xf>
    <xf numFmtId="0" fontId="6" fillId="29" borderId="21" xfId="60" applyFont="1" applyFill="1" applyBorder="1" applyAlignment="1">
      <alignment horizontal="left" vertical="top"/>
      <protection/>
    </xf>
    <xf numFmtId="43" fontId="6" fillId="29" borderId="21" xfId="46" applyFont="1" applyFill="1" applyBorder="1" applyAlignment="1">
      <alignment horizontal="center" vertical="top" wrapText="1"/>
    </xf>
    <xf numFmtId="0" fontId="6" fillId="29" borderId="22" xfId="61" applyFont="1" applyFill="1" applyBorder="1" applyAlignment="1">
      <alignment horizontal="center" vertical="center" wrapText="1"/>
      <protection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63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65" fillId="33" borderId="29" xfId="0" applyFont="1" applyFill="1" applyBorder="1" applyAlignment="1">
      <alignment horizontal="left" vertical="center" wrapText="1"/>
    </xf>
    <xf numFmtId="10" fontId="2" fillId="0" borderId="17" xfId="0" applyNumberFormat="1" applyFont="1" applyBorder="1" applyAlignment="1">
      <alignment vertical="center" wrapText="1"/>
    </xf>
    <xf numFmtId="0" fontId="56" fillId="33" borderId="29" xfId="0" applyFont="1" applyFill="1" applyBorder="1" applyAlignment="1">
      <alignment horizontal="left" vertical="center" wrapText="1"/>
    </xf>
    <xf numFmtId="14" fontId="2" fillId="0" borderId="17" xfId="0" applyNumberFormat="1" applyFont="1" applyBorder="1" applyAlignment="1">
      <alignment wrapText="1"/>
    </xf>
    <xf numFmtId="0" fontId="66" fillId="33" borderId="10" xfId="0" applyFont="1" applyFill="1" applyBorder="1" applyAlignment="1">
      <alignment horizontal="left" vertical="center" wrapText="1"/>
    </xf>
    <xf numFmtId="4" fontId="56" fillId="33" borderId="54" xfId="0" applyNumberFormat="1" applyFont="1" applyFill="1" applyBorder="1" applyAlignment="1">
      <alignment horizontal="right" wrapText="1"/>
    </xf>
    <xf numFmtId="0" fontId="58" fillId="0" borderId="0" xfId="0" applyFont="1" applyAlignment="1">
      <alignment/>
    </xf>
    <xf numFmtId="43" fontId="2" fillId="0" borderId="17" xfId="0" applyNumberFormat="1" applyFont="1" applyBorder="1" applyAlignment="1">
      <alignment horizontal="center" wrapText="1"/>
    </xf>
    <xf numFmtId="0" fontId="67" fillId="33" borderId="21" xfId="0" applyFont="1" applyFill="1" applyBorder="1" applyAlignment="1">
      <alignment horizontal="left" vertical="center" wrapText="1"/>
    </xf>
    <xf numFmtId="0" fontId="68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4" fontId="67" fillId="33" borderId="21" xfId="46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0" fontId="36" fillId="33" borderId="21" xfId="69" applyFont="1" applyFill="1" applyBorder="1">
      <alignment/>
      <protection/>
    </xf>
    <xf numFmtId="0" fontId="37" fillId="33" borderId="21" xfId="69" applyFont="1" applyFill="1" applyBorder="1">
      <alignment/>
      <protection/>
    </xf>
    <xf numFmtId="4" fontId="37" fillId="33" borderId="21" xfId="46" applyNumberFormat="1" applyFont="1" applyFill="1" applyBorder="1" applyAlignment="1">
      <alignment horizontal="right"/>
    </xf>
    <xf numFmtId="0" fontId="58" fillId="0" borderId="0" xfId="0" applyFont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67" fillId="0" borderId="55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right" wrapText="1"/>
    </xf>
    <xf numFmtId="4" fontId="67" fillId="0" borderId="0" xfId="46" applyNumberFormat="1" applyFont="1" applyFill="1" applyBorder="1" applyAlignment="1">
      <alignment horizontal="right" wrapText="1"/>
    </xf>
    <xf numFmtId="0" fontId="36" fillId="0" borderId="55" xfId="69" applyFont="1" applyFill="1" applyBorder="1">
      <alignment/>
      <protection/>
    </xf>
    <xf numFmtId="0" fontId="0" fillId="0" borderId="0" xfId="61" applyFont="1" applyFill="1" applyBorder="1" applyAlignment="1">
      <alignment horizontal="center" vertical="top" wrapText="1"/>
      <protection/>
    </xf>
    <xf numFmtId="0" fontId="36" fillId="0" borderId="56" xfId="69" applyFont="1" applyFill="1" applyBorder="1">
      <alignment/>
      <protection/>
    </xf>
    <xf numFmtId="0" fontId="62" fillId="0" borderId="10" xfId="0" applyFont="1" applyBorder="1" applyAlignment="1">
      <alignment horizontal="left"/>
    </xf>
    <xf numFmtId="0" fontId="67" fillId="0" borderId="56" xfId="0" applyFont="1" applyFill="1" applyBorder="1" applyAlignment="1">
      <alignment horizontal="left" vertical="center" wrapText="1"/>
    </xf>
    <xf numFmtId="4" fontId="67" fillId="0" borderId="55" xfId="46" applyNumberFormat="1" applyFont="1" applyFill="1" applyBorder="1" applyAlignment="1">
      <alignment horizontal="right" wrapText="1"/>
    </xf>
    <xf numFmtId="4" fontId="37" fillId="0" borderId="0" xfId="46" applyNumberFormat="1" applyFont="1" applyFill="1" applyBorder="1" applyAlignment="1">
      <alignment horizontal="right"/>
    </xf>
    <xf numFmtId="4" fontId="67" fillId="0" borderId="56" xfId="46" applyNumberFormat="1" applyFont="1" applyFill="1" applyBorder="1" applyAlignment="1">
      <alignment horizontal="right" wrapText="1"/>
    </xf>
    <xf numFmtId="4" fontId="37" fillId="0" borderId="56" xfId="46" applyNumberFormat="1" applyFont="1" applyFill="1" applyBorder="1" applyAlignment="1">
      <alignment horizontal="right"/>
    </xf>
    <xf numFmtId="0" fontId="37" fillId="0" borderId="56" xfId="69" applyFont="1" applyFill="1" applyBorder="1">
      <alignment/>
      <protection/>
    </xf>
    <xf numFmtId="0" fontId="37" fillId="0" borderId="55" xfId="69" applyFont="1" applyFill="1" applyBorder="1">
      <alignment/>
      <protection/>
    </xf>
    <xf numFmtId="4" fontId="37" fillId="0" borderId="55" xfId="46" applyNumberFormat="1" applyFont="1" applyFill="1" applyBorder="1" applyAlignment="1">
      <alignment horizontal="right"/>
    </xf>
    <xf numFmtId="0" fontId="56" fillId="29" borderId="11" xfId="0" applyFont="1" applyFill="1" applyBorder="1" applyAlignment="1">
      <alignment horizontal="left" vertical="center"/>
    </xf>
    <xf numFmtId="0" fontId="56" fillId="29" borderId="27" xfId="0" applyFont="1" applyFill="1" applyBorder="1" applyAlignment="1">
      <alignment horizontal="left" vertical="center"/>
    </xf>
    <xf numFmtId="0" fontId="58" fillId="0" borderId="0" xfId="0" applyFont="1" applyAlignment="1">
      <alignment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0" fontId="67" fillId="0" borderId="0" xfId="0" applyFont="1" applyFill="1" applyBorder="1" applyAlignment="1">
      <alignment horizontal="left" vertical="center" wrapText="1"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68" fillId="0" borderId="10" xfId="0" applyFont="1" applyBorder="1" applyAlignment="1">
      <alignment/>
    </xf>
    <xf numFmtId="0" fontId="69" fillId="0" borderId="10" xfId="0" applyFont="1" applyBorder="1" applyAlignment="1">
      <alignment/>
    </xf>
    <xf numFmtId="0" fontId="62" fillId="0" borderId="0" xfId="0" applyFont="1" applyAlignment="1">
      <alignment/>
    </xf>
    <xf numFmtId="4" fontId="62" fillId="0" borderId="0" xfId="0" applyNumberFormat="1" applyFont="1" applyAlignment="1">
      <alignment/>
    </xf>
    <xf numFmtId="0" fontId="6" fillId="29" borderId="36" xfId="0" applyFont="1" applyFill="1" applyBorder="1" applyAlignment="1">
      <alignment horizontal="center"/>
    </xf>
    <xf numFmtId="4" fontId="6" fillId="29" borderId="21" xfId="46" applyNumberFormat="1" applyFont="1" applyFill="1" applyBorder="1" applyAlignment="1">
      <alignment horizontal="center" vertical="center" wrapText="1"/>
    </xf>
    <xf numFmtId="4" fontId="65" fillId="33" borderId="21" xfId="0" applyNumberFormat="1" applyFont="1" applyFill="1" applyBorder="1" applyAlignment="1">
      <alignment horizontal="right" wrapText="1"/>
    </xf>
    <xf numFmtId="0" fontId="62" fillId="0" borderId="10" xfId="0" applyFont="1" applyBorder="1" applyAlignment="1">
      <alignment horizontal="center"/>
    </xf>
    <xf numFmtId="0" fontId="65" fillId="33" borderId="21" xfId="0" applyFont="1" applyFill="1" applyBorder="1" applyAlignment="1">
      <alignment horizontal="left" vertical="center" wrapText="1"/>
    </xf>
    <xf numFmtId="4" fontId="65" fillId="33" borderId="21" xfId="46" applyNumberFormat="1" applyFont="1" applyFill="1" applyBorder="1" applyAlignment="1">
      <alignment horizontal="right" wrapText="1"/>
    </xf>
    <xf numFmtId="0" fontId="6" fillId="33" borderId="21" xfId="0" applyFont="1" applyFill="1" applyBorder="1" applyAlignment="1">
      <alignment horizontal="left" vertical="center" wrapText="1"/>
    </xf>
    <xf numFmtId="4" fontId="6" fillId="33" borderId="21" xfId="0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63" fillId="0" borderId="21" xfId="0" applyFont="1" applyBorder="1" applyAlignment="1">
      <alignment horizontal="center"/>
    </xf>
    <xf numFmtId="0" fontId="7" fillId="0" borderId="10" xfId="56" applyFont="1" applyBorder="1" applyAlignment="1">
      <alignment horizontal="center"/>
      <protection/>
    </xf>
    <xf numFmtId="4" fontId="7" fillId="0" borderId="10" xfId="56" applyNumberFormat="1" applyFont="1" applyBorder="1" applyAlignment="1">
      <alignment horizontal="right"/>
      <protection/>
    </xf>
    <xf numFmtId="0" fontId="7" fillId="0" borderId="10" xfId="56" applyFont="1" applyBorder="1">
      <alignment/>
      <protection/>
    </xf>
    <xf numFmtId="0" fontId="65" fillId="0" borderId="10" xfId="0" applyFont="1" applyBorder="1" applyAlignment="1">
      <alignment horizontal="center"/>
    </xf>
    <xf numFmtId="1" fontId="64" fillId="0" borderId="10" xfId="0" applyNumberFormat="1" applyFont="1" applyBorder="1" applyAlignment="1">
      <alignment/>
    </xf>
    <xf numFmtId="1" fontId="60" fillId="33" borderId="1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2" fillId="0" borderId="43" xfId="0" applyFont="1" applyBorder="1" applyAlignment="1">
      <alignment/>
    </xf>
    <xf numFmtId="4" fontId="0" fillId="0" borderId="17" xfId="0" applyNumberFormat="1" applyBorder="1" applyAlignment="1">
      <alignment/>
    </xf>
    <xf numFmtId="0" fontId="6" fillId="33" borderId="21" xfId="0" applyFont="1" applyFill="1" applyBorder="1" applyAlignment="1">
      <alignment/>
    </xf>
    <xf numFmtId="4" fontId="6" fillId="33" borderId="21" xfId="0" applyNumberFormat="1" applyFont="1" applyFill="1" applyBorder="1" applyAlignment="1">
      <alignment/>
    </xf>
    <xf numFmtId="0" fontId="58" fillId="0" borderId="0" xfId="0" applyFont="1" applyAlignment="1">
      <alignment/>
    </xf>
    <xf numFmtId="43" fontId="56" fillId="33" borderId="10" xfId="46" applyFont="1" applyFill="1" applyBorder="1" applyAlignment="1">
      <alignment horizontal="left" vertical="center" wrapText="1"/>
    </xf>
    <xf numFmtId="9" fontId="56" fillId="33" borderId="10" xfId="71" applyFont="1" applyFill="1" applyBorder="1" applyAlignment="1">
      <alignment horizontal="right" vertical="center" wrapText="1"/>
    </xf>
    <xf numFmtId="0" fontId="70" fillId="0" borderId="10" xfId="0" applyFont="1" applyBorder="1" applyAlignment="1">
      <alignment wrapText="1"/>
    </xf>
    <xf numFmtId="4" fontId="68" fillId="0" borderId="10" xfId="0" applyNumberFormat="1" applyFont="1" applyBorder="1" applyAlignment="1">
      <alignment/>
    </xf>
    <xf numFmtId="0" fontId="63" fillId="0" borderId="21" xfId="0" applyFont="1" applyBorder="1" applyAlignment="1">
      <alignment/>
    </xf>
    <xf numFmtId="4" fontId="63" fillId="0" borderId="21" xfId="0" applyNumberFormat="1" applyFont="1" applyBorder="1" applyAlignment="1">
      <alignment/>
    </xf>
    <xf numFmtId="0" fontId="36" fillId="0" borderId="21" xfId="63" applyFont="1" applyFill="1" applyBorder="1">
      <alignment/>
      <protection/>
    </xf>
    <xf numFmtId="0" fontId="37" fillId="0" borderId="21" xfId="63" applyFont="1" applyFill="1" applyBorder="1">
      <alignment/>
      <protection/>
    </xf>
    <xf numFmtId="4" fontId="37" fillId="0" borderId="21" xfId="46" applyNumberFormat="1" applyFont="1" applyFill="1" applyBorder="1" applyAlignment="1">
      <alignment horizontal="right"/>
    </xf>
    <xf numFmtId="49" fontId="63" fillId="0" borderId="21" xfId="0" applyNumberFormat="1" applyFont="1" applyFill="1" applyBorder="1" applyAlignment="1">
      <alignment horizontal="center"/>
    </xf>
    <xf numFmtId="49" fontId="37" fillId="0" borderId="21" xfId="0" applyNumberFormat="1" applyFont="1" applyFill="1" applyBorder="1" applyAlignment="1">
      <alignment horizontal="left" vertical="center" wrapText="1"/>
    </xf>
    <xf numFmtId="4" fontId="67" fillId="0" borderId="21" xfId="65" applyNumberFormat="1" applyFont="1" applyFill="1" applyBorder="1" applyAlignment="1">
      <alignment horizontal="right" wrapText="1"/>
      <protection/>
    </xf>
    <xf numFmtId="2" fontId="63" fillId="0" borderId="21" xfId="0" applyNumberFormat="1" applyFont="1" applyBorder="1" applyAlignment="1">
      <alignment/>
    </xf>
    <xf numFmtId="4" fontId="37" fillId="0" borderId="21" xfId="65" applyNumberFormat="1" applyFont="1" applyFill="1" applyBorder="1" applyAlignment="1">
      <alignment horizontal="right" wrapText="1"/>
      <protection/>
    </xf>
    <xf numFmtId="49" fontId="63" fillId="0" borderId="21" xfId="0" applyNumberFormat="1" applyFont="1" applyFill="1" applyBorder="1" applyAlignment="1">
      <alignment horizontal="left" vertical="center" wrapText="1"/>
    </xf>
    <xf numFmtId="0" fontId="63" fillId="0" borderId="10" xfId="0" applyFont="1" applyBorder="1" applyAlignment="1">
      <alignment horizontal="center"/>
    </xf>
    <xf numFmtId="4" fontId="63" fillId="0" borderId="10" xfId="0" applyNumberFormat="1" applyFont="1" applyBorder="1" applyAlignment="1">
      <alignment/>
    </xf>
    <xf numFmtId="0" fontId="36" fillId="0" borderId="10" xfId="55" applyFont="1" applyBorder="1" applyAlignment="1">
      <alignment horizontal="center"/>
      <protection/>
    </xf>
    <xf numFmtId="0" fontId="36" fillId="0" borderId="10" xfId="56" applyFont="1" applyBorder="1" applyAlignment="1">
      <alignment horizontal="center"/>
      <protection/>
    </xf>
    <xf numFmtId="0" fontId="63" fillId="0" borderId="26" xfId="0" applyFont="1" applyBorder="1" applyAlignment="1">
      <alignment/>
    </xf>
    <xf numFmtId="0" fontId="63" fillId="0" borderId="26" xfId="0" applyFont="1" applyBorder="1" applyAlignment="1">
      <alignment horizontal="center"/>
    </xf>
    <xf numFmtId="0" fontId="36" fillId="0" borderId="21" xfId="57" applyFont="1" applyFill="1" applyBorder="1" applyAlignment="1">
      <alignment horizontal="center"/>
      <protection/>
    </xf>
    <xf numFmtId="0" fontId="36" fillId="0" borderId="21" xfId="57" applyFont="1" applyFill="1" applyBorder="1">
      <alignment/>
      <protection/>
    </xf>
    <xf numFmtId="0" fontId="67" fillId="0" borderId="21" xfId="0" applyFont="1" applyFill="1" applyBorder="1" applyAlignment="1">
      <alignment horizontal="center" vertical="center" wrapText="1"/>
    </xf>
    <xf numFmtId="0" fontId="67" fillId="0" borderId="21" xfId="0" applyFont="1" applyBorder="1" applyAlignment="1">
      <alignment horizontal="center"/>
    </xf>
    <xf numFmtId="0" fontId="67" fillId="0" borderId="21" xfId="0" applyFont="1" applyFill="1" applyBorder="1" applyAlignment="1">
      <alignment horizontal="left" vertical="center" wrapText="1"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63" fillId="0" borderId="0" xfId="0" applyFont="1" applyAlignment="1">
      <alignment/>
    </xf>
    <xf numFmtId="0" fontId="67" fillId="0" borderId="26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71" fillId="33" borderId="10" xfId="0" applyFont="1" applyFill="1" applyBorder="1" applyAlignment="1">
      <alignment horizontal="left" vertical="center" wrapText="1"/>
    </xf>
    <xf numFmtId="4" fontId="71" fillId="33" borderId="10" xfId="0" applyNumberFormat="1" applyFont="1" applyFill="1" applyBorder="1" applyAlignment="1">
      <alignment horizontal="right" wrapText="1"/>
    </xf>
    <xf numFmtId="0" fontId="69" fillId="29" borderId="10" xfId="61" applyFont="1" applyFill="1" applyBorder="1" applyAlignment="1">
      <alignment horizontal="center" vertical="center" wrapText="1"/>
      <protection/>
    </xf>
    <xf numFmtId="0" fontId="69" fillId="29" borderId="10" xfId="0" applyFont="1" applyFill="1" applyBorder="1" applyAlignment="1">
      <alignment horizontal="center"/>
    </xf>
    <xf numFmtId="4" fontId="69" fillId="29" borderId="10" xfId="0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left"/>
    </xf>
    <xf numFmtId="0" fontId="65" fillId="33" borderId="10" xfId="0" applyFont="1" applyFill="1" applyBorder="1" applyAlignment="1">
      <alignment horizontal="left" vertical="center" wrapText="1"/>
    </xf>
    <xf numFmtId="0" fontId="69" fillId="33" borderId="10" xfId="0" applyFont="1" applyFill="1" applyBorder="1" applyAlignment="1">
      <alignment horizontal="left" vertical="center" wrapText="1"/>
    </xf>
    <xf numFmtId="4" fontId="69" fillId="33" borderId="10" xfId="0" applyNumberFormat="1" applyFont="1" applyFill="1" applyBorder="1" applyAlignment="1">
      <alignment horizontal="right" wrapText="1"/>
    </xf>
    <xf numFmtId="4" fontId="63" fillId="0" borderId="21" xfId="0" applyNumberFormat="1" applyFont="1" applyBorder="1" applyAlignment="1">
      <alignment horizontal="right"/>
    </xf>
    <xf numFmtId="4" fontId="63" fillId="0" borderId="10" xfId="0" applyNumberFormat="1" applyFont="1" applyBorder="1" applyAlignment="1">
      <alignment horizontal="right"/>
    </xf>
    <xf numFmtId="0" fontId="3" fillId="29" borderId="57" xfId="0" applyFont="1" applyFill="1" applyBorder="1" applyAlignment="1">
      <alignment horizontal="center"/>
    </xf>
    <xf numFmtId="0" fontId="3" fillId="29" borderId="58" xfId="0" applyFont="1" applyFill="1" applyBorder="1" applyAlignment="1">
      <alignment horizont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43" fontId="3" fillId="29" borderId="26" xfId="46" applyFont="1" applyFill="1" applyBorder="1" applyAlignment="1">
      <alignment horizontal="center" vertical="top" wrapText="1"/>
    </xf>
    <xf numFmtId="43" fontId="3" fillId="29" borderId="45" xfId="46" applyFont="1" applyFill="1" applyBorder="1" applyAlignment="1">
      <alignment horizontal="center" vertical="top" wrapText="1"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3" fillId="29" borderId="26" xfId="60" applyFont="1" applyFill="1" applyBorder="1" applyAlignment="1">
      <alignment horizontal="left" vertical="top" wrapText="1"/>
      <protection/>
    </xf>
    <xf numFmtId="0" fontId="3" fillId="29" borderId="45" xfId="60" applyFont="1" applyFill="1" applyBorder="1" applyAlignment="1">
      <alignment horizontal="left" vertical="top" wrapText="1"/>
      <protection/>
    </xf>
    <xf numFmtId="0" fontId="3" fillId="29" borderId="26" xfId="60" applyFont="1" applyFill="1" applyBorder="1" applyAlignment="1">
      <alignment horizontal="left" vertical="top"/>
      <protection/>
    </xf>
    <xf numFmtId="0" fontId="3" fillId="29" borderId="31" xfId="60" applyFont="1" applyFill="1" applyBorder="1" applyAlignment="1">
      <alignment horizontal="left" vertical="top"/>
      <protection/>
    </xf>
    <xf numFmtId="0" fontId="3" fillId="29" borderId="45" xfId="60" applyFont="1" applyFill="1" applyBorder="1" applyAlignment="1">
      <alignment horizontal="left" vertical="top"/>
      <protection/>
    </xf>
    <xf numFmtId="0" fontId="3" fillId="0" borderId="0" xfId="0" applyFont="1" applyAlignment="1">
      <alignment horizontal="center"/>
    </xf>
    <xf numFmtId="0" fontId="3" fillId="29" borderId="33" xfId="0" applyFont="1" applyFill="1" applyBorder="1" applyAlignment="1">
      <alignment horizontal="center" vertical="top" wrapText="1"/>
    </xf>
    <xf numFmtId="0" fontId="3" fillId="29" borderId="59" xfId="0" applyFont="1" applyFill="1" applyBorder="1" applyAlignment="1">
      <alignment horizontal="center" vertical="top" wrapText="1"/>
    </xf>
    <xf numFmtId="0" fontId="3" fillId="29" borderId="41" xfId="60" applyFont="1" applyFill="1" applyBorder="1" applyAlignment="1">
      <alignment horizontal="left" vertical="top" wrapText="1"/>
      <protection/>
    </xf>
    <xf numFmtId="0" fontId="58" fillId="29" borderId="60" xfId="0" applyFont="1" applyFill="1" applyBorder="1" applyAlignment="1">
      <alignment wrapText="1"/>
    </xf>
    <xf numFmtId="0" fontId="3" fillId="29" borderId="41" xfId="60" applyFont="1" applyFill="1" applyBorder="1" applyAlignment="1">
      <alignment horizontal="center" vertical="top" wrapText="1"/>
      <protection/>
    </xf>
    <xf numFmtId="0" fontId="3" fillId="29" borderId="42" xfId="60" applyFont="1" applyFill="1" applyBorder="1" applyAlignment="1">
      <alignment horizontal="center" vertical="top" wrapText="1"/>
      <protection/>
    </xf>
    <xf numFmtId="0" fontId="3" fillId="29" borderId="60" xfId="60" applyFont="1" applyFill="1" applyBorder="1" applyAlignment="1">
      <alignment horizontal="center" vertical="top" wrapText="1"/>
      <protection/>
    </xf>
    <xf numFmtId="0" fontId="3" fillId="29" borderId="41" xfId="0" applyFont="1" applyFill="1" applyBorder="1" applyAlignment="1">
      <alignment horizontal="center" vertical="center"/>
    </xf>
    <xf numFmtId="0" fontId="3" fillId="29" borderId="42" xfId="0" applyFont="1" applyFill="1" applyBorder="1" applyAlignment="1">
      <alignment horizontal="center" vertical="center"/>
    </xf>
    <xf numFmtId="0" fontId="3" fillId="29" borderId="60" xfId="0" applyFont="1" applyFill="1" applyBorder="1" applyAlignment="1">
      <alignment horizontal="center" vertical="center"/>
    </xf>
    <xf numFmtId="4" fontId="3" fillId="29" borderId="61" xfId="46" applyNumberFormat="1" applyFont="1" applyFill="1" applyBorder="1" applyAlignment="1">
      <alignment horizontal="center" vertical="top" wrapText="1"/>
    </xf>
    <xf numFmtId="4" fontId="3" fillId="29" borderId="62" xfId="46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10" xfId="52"/>
    <cellStyle name="Normal 11" xfId="53"/>
    <cellStyle name="Normal 12" xfId="54"/>
    <cellStyle name="Normal 13" xfId="55"/>
    <cellStyle name="Normal 14" xfId="56"/>
    <cellStyle name="Normal 15" xfId="57"/>
    <cellStyle name="Normal 16" xfId="58"/>
    <cellStyle name="Normal 17" xfId="59"/>
    <cellStyle name="Normal 2" xfId="60"/>
    <cellStyle name="Normal 2 2" xfId="61"/>
    <cellStyle name="Normal 3" xfId="62"/>
    <cellStyle name="Normal 4" xfId="63"/>
    <cellStyle name="Normal 5" xfId="64"/>
    <cellStyle name="Normal 56" xfId="65"/>
    <cellStyle name="Normal 6" xfId="66"/>
    <cellStyle name="Normal 7" xfId="67"/>
    <cellStyle name="Normal 8" xfId="68"/>
    <cellStyle name="Normal 9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E48"/>
  <sheetViews>
    <sheetView tabSelected="1" zoomScalePageLayoutView="0" workbookViewId="0" topLeftCell="A21">
      <selection activeCell="C2" sqref="C2"/>
    </sheetView>
  </sheetViews>
  <sheetFormatPr defaultColWidth="58.57421875" defaultRowHeight="15"/>
  <cols>
    <col min="1" max="1" width="6.8515625" style="18" customWidth="1"/>
    <col min="2" max="2" width="15.8515625" style="18" customWidth="1"/>
    <col min="3" max="3" width="64.421875" style="18" customWidth="1"/>
    <col min="4" max="4" width="47.140625" style="18" customWidth="1"/>
    <col min="5" max="16384" width="58.57421875" style="18" customWidth="1"/>
  </cols>
  <sheetData>
    <row r="3" ht="13.5" thickBot="1"/>
    <row r="4" spans="2:3" ht="13.5" thickBot="1">
      <c r="B4" s="315" t="s">
        <v>50</v>
      </c>
      <c r="C4" s="316"/>
    </row>
    <row r="5" spans="2:3" ht="13.5" thickBot="1">
      <c r="B5" s="16" t="s">
        <v>51</v>
      </c>
      <c r="C5" s="17" t="s">
        <v>52</v>
      </c>
    </row>
    <row r="6" spans="2:3" ht="12.75">
      <c r="B6" s="19"/>
      <c r="C6" s="20"/>
    </row>
    <row r="7" spans="2:3" ht="12.75">
      <c r="B7" s="21"/>
      <c r="C7" s="22" t="s">
        <v>94</v>
      </c>
    </row>
    <row r="8" spans="2:3" ht="12.75">
      <c r="B8" s="21"/>
      <c r="C8" s="22" t="s">
        <v>95</v>
      </c>
    </row>
    <row r="9" spans="2:3" ht="12.75">
      <c r="B9" s="21" t="s">
        <v>59</v>
      </c>
      <c r="C9" s="23" t="s">
        <v>163</v>
      </c>
    </row>
    <row r="10" spans="2:3" ht="12.75">
      <c r="B10" s="21" t="s">
        <v>60</v>
      </c>
      <c r="C10" s="23" t="s">
        <v>85</v>
      </c>
    </row>
    <row r="11" spans="2:3" ht="12.75">
      <c r="B11" s="21" t="s">
        <v>104</v>
      </c>
      <c r="C11" s="23" t="s">
        <v>105</v>
      </c>
    </row>
    <row r="12" spans="2:3" ht="12.75">
      <c r="B12" s="21" t="s">
        <v>106</v>
      </c>
      <c r="C12" s="23" t="s">
        <v>109</v>
      </c>
    </row>
    <row r="13" spans="2:3" ht="12.75">
      <c r="B13" s="21" t="s">
        <v>61</v>
      </c>
      <c r="C13" s="23" t="s">
        <v>86</v>
      </c>
    </row>
    <row r="14" spans="2:3" ht="12.75">
      <c r="B14" s="21" t="s">
        <v>167</v>
      </c>
      <c r="C14" s="23" t="s">
        <v>168</v>
      </c>
    </row>
    <row r="15" spans="2:3" ht="12.75">
      <c r="B15" s="21" t="s">
        <v>62</v>
      </c>
      <c r="C15" s="23" t="s">
        <v>87</v>
      </c>
    </row>
    <row r="16" spans="2:3" ht="12.75">
      <c r="B16" s="21" t="s">
        <v>88</v>
      </c>
      <c r="C16" s="23" t="s">
        <v>89</v>
      </c>
    </row>
    <row r="17" spans="2:3" ht="12.75">
      <c r="B17" s="21" t="s">
        <v>171</v>
      </c>
      <c r="C17" s="23" t="s">
        <v>172</v>
      </c>
    </row>
    <row r="18" spans="2:3" ht="12.75">
      <c r="B18" s="21" t="s">
        <v>63</v>
      </c>
      <c r="C18" s="23" t="s">
        <v>90</v>
      </c>
    </row>
    <row r="19" spans="2:3" ht="12.75">
      <c r="B19" s="21" t="s">
        <v>173</v>
      </c>
      <c r="C19" s="23" t="s">
        <v>91</v>
      </c>
    </row>
    <row r="20" spans="2:3" ht="12.75">
      <c r="B20" s="21" t="s">
        <v>64</v>
      </c>
      <c r="C20" s="23" t="s">
        <v>174</v>
      </c>
    </row>
    <row r="21" spans="2:3" ht="12.75">
      <c r="B21" s="21" t="s">
        <v>165</v>
      </c>
      <c r="C21" s="23" t="s">
        <v>97</v>
      </c>
    </row>
    <row r="22" spans="2:3" ht="12.75">
      <c r="B22" s="21" t="s">
        <v>67</v>
      </c>
      <c r="C22" s="23" t="s">
        <v>6</v>
      </c>
    </row>
    <row r="23" spans="2:3" ht="12.75">
      <c r="B23" s="21" t="s">
        <v>113</v>
      </c>
      <c r="C23" s="23" t="s">
        <v>114</v>
      </c>
    </row>
    <row r="24" spans="2:3" ht="12.75">
      <c r="B24" s="21" t="s">
        <v>68</v>
      </c>
      <c r="C24" s="24" t="s">
        <v>7</v>
      </c>
    </row>
    <row r="25" spans="2:3" ht="12.75">
      <c r="B25" s="21" t="s">
        <v>65</v>
      </c>
      <c r="C25" s="23" t="s">
        <v>3</v>
      </c>
    </row>
    <row r="26" spans="2:3" ht="12.75">
      <c r="B26" s="21" t="s">
        <v>66</v>
      </c>
      <c r="C26" s="23" t="s">
        <v>5</v>
      </c>
    </row>
    <row r="27" spans="2:3" ht="12.75">
      <c r="B27" s="21" t="s">
        <v>57</v>
      </c>
      <c r="C27" s="23" t="s">
        <v>84</v>
      </c>
    </row>
    <row r="28" spans="2:3" ht="12.75">
      <c r="B28" s="21" t="s">
        <v>58</v>
      </c>
      <c r="C28" s="23" t="s">
        <v>8</v>
      </c>
    </row>
    <row r="29" spans="2:3" ht="12.75">
      <c r="B29" s="21"/>
      <c r="C29" s="22"/>
    </row>
    <row r="30" spans="2:3" ht="12.75">
      <c r="B30" s="21"/>
      <c r="C30" s="22" t="s">
        <v>111</v>
      </c>
    </row>
    <row r="31" spans="2:3" ht="12.75">
      <c r="B31" s="21"/>
      <c r="C31" s="23" t="s">
        <v>92</v>
      </c>
    </row>
    <row r="32" spans="2:3" ht="12.75">
      <c r="B32" s="21"/>
      <c r="C32" s="23" t="s">
        <v>93</v>
      </c>
    </row>
    <row r="33" spans="2:3" ht="12.75">
      <c r="B33" s="21"/>
      <c r="C33" s="23"/>
    </row>
    <row r="34" spans="2:3" ht="12.75">
      <c r="B34" s="21"/>
      <c r="C34" s="22" t="s">
        <v>96</v>
      </c>
    </row>
    <row r="35" spans="2:3" ht="12.75">
      <c r="B35" s="21"/>
      <c r="C35" s="23"/>
    </row>
    <row r="36" spans="2:3" ht="12.75">
      <c r="B36" s="21"/>
      <c r="C36" s="23"/>
    </row>
    <row r="37" spans="2:3" ht="13.5" thickBot="1">
      <c r="B37" s="25"/>
      <c r="C37" s="26"/>
    </row>
    <row r="40" ht="12.75">
      <c r="B40" s="1" t="s">
        <v>164</v>
      </c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6" ht="12.75">
      <c r="B46" s="27"/>
    </row>
    <row r="47" spans="2:5" ht="12.75">
      <c r="B47" s="1"/>
      <c r="C47" s="170" t="s">
        <v>279</v>
      </c>
      <c r="D47" s="170" t="s">
        <v>480</v>
      </c>
      <c r="E47" s="169"/>
    </row>
    <row r="48" spans="2:5" ht="30">
      <c r="B48" s="1"/>
      <c r="C48" s="173" t="s">
        <v>278</v>
      </c>
      <c r="D48" s="222" t="s">
        <v>485</v>
      </c>
      <c r="E48" s="168"/>
    </row>
  </sheetData>
  <sheetProtection/>
  <mergeCells count="1">
    <mergeCell ref="B4:C4"/>
  </mergeCells>
  <printOptions horizontalCentered="1"/>
  <pageMargins left="0.11811023622047245" right="0.11811023622047245" top="0.5511811023622047" bottom="0.35433070866141736" header="0.31496062992125984" footer="0.31496062992125984"/>
  <pageSetup fitToHeight="1" fitToWidth="1" horizontalDpi="300" verticalDpi="300" orientation="portrait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B15" sqref="B15"/>
    </sheetView>
  </sheetViews>
  <sheetFormatPr defaultColWidth="11.421875" defaultRowHeight="15"/>
  <cols>
    <col min="1" max="1" width="22.28125" style="187" customWidth="1"/>
    <col min="2" max="2" width="53.28125" style="187" customWidth="1"/>
    <col min="3" max="3" width="14.140625" style="187" bestFit="1" customWidth="1"/>
    <col min="4" max="4" width="22.28125" style="187" customWidth="1"/>
    <col min="5" max="5" width="6.7109375" style="187" customWidth="1"/>
    <col min="6" max="16384" width="11.421875" style="187" customWidth="1"/>
  </cols>
  <sheetData>
    <row r="1" spans="1:3" ht="12.75">
      <c r="A1" s="2" t="s">
        <v>53</v>
      </c>
      <c r="B1" s="2"/>
      <c r="C1" s="58"/>
    </row>
    <row r="2" spans="1:3" ht="12.75">
      <c r="A2" s="2" t="s">
        <v>56</v>
      </c>
      <c r="B2" s="2"/>
      <c r="C2" s="58"/>
    </row>
    <row r="3" spans="1:4" ht="12.75">
      <c r="A3" s="4"/>
      <c r="B3" s="4"/>
      <c r="C3" s="59"/>
      <c r="D3" s="4"/>
    </row>
    <row r="4" spans="1:4" ht="19.5" customHeight="1">
      <c r="A4" s="325" t="s">
        <v>155</v>
      </c>
      <c r="B4" s="326"/>
      <c r="C4" s="59"/>
      <c r="D4" s="44" t="s">
        <v>122</v>
      </c>
    </row>
    <row r="5" spans="1:4" ht="12.75">
      <c r="A5" s="60"/>
      <c r="B5" s="60"/>
      <c r="C5" s="60"/>
      <c r="D5" s="60"/>
    </row>
    <row r="6" spans="1:4" ht="12.75">
      <c r="A6" s="45" t="s">
        <v>131</v>
      </c>
      <c r="B6" s="46" t="s">
        <v>128</v>
      </c>
      <c r="C6" s="40" t="s">
        <v>1</v>
      </c>
      <c r="D6" s="47" t="s">
        <v>121</v>
      </c>
    </row>
    <row r="7" spans="1:4" ht="12.75">
      <c r="A7" s="48"/>
      <c r="B7" s="48"/>
      <c r="C7" s="61"/>
      <c r="D7" s="62"/>
    </row>
    <row r="8" spans="1:4" ht="12.75">
      <c r="A8" s="10"/>
      <c r="B8" s="10" t="s">
        <v>124</v>
      </c>
      <c r="C8" s="11">
        <f>SUM(C7:C7)</f>
        <v>0</v>
      </c>
      <c r="D8" s="63"/>
    </row>
  </sheetData>
  <sheetProtection/>
  <mergeCells count="1">
    <mergeCell ref="A4:B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86">
      <selection activeCell="H108" sqref="H108"/>
    </sheetView>
  </sheetViews>
  <sheetFormatPr defaultColWidth="11.421875" defaultRowHeight="15"/>
  <cols>
    <col min="1" max="1" width="11.00390625" style="187" customWidth="1"/>
    <col min="2" max="2" width="40.57421875" style="187" customWidth="1"/>
    <col min="3" max="3" width="20.00390625" style="187" customWidth="1"/>
    <col min="4" max="4" width="14.00390625" style="187" customWidth="1"/>
    <col min="5" max="5" width="11.57421875" style="187" bestFit="1" customWidth="1"/>
    <col min="6" max="6" width="13.140625" style="187" customWidth="1"/>
    <col min="7" max="7" width="15.7109375" style="187" customWidth="1"/>
    <col min="8" max="8" width="5.28125" style="187" customWidth="1"/>
    <col min="9" max="16384" width="11.421875" style="187" customWidth="1"/>
  </cols>
  <sheetData>
    <row r="1" spans="1:3" ht="19.5" customHeight="1">
      <c r="A1" s="186" t="s">
        <v>53</v>
      </c>
      <c r="B1" s="186"/>
      <c r="C1" s="78"/>
    </row>
    <row r="2" spans="1:3" ht="12.75">
      <c r="A2" s="186" t="s">
        <v>56</v>
      </c>
      <c r="B2" s="186"/>
      <c r="C2" s="78"/>
    </row>
    <row r="3" ht="12.75">
      <c r="C3" s="78"/>
    </row>
    <row r="4" spans="1:3" ht="12.75">
      <c r="A4" s="43" t="s">
        <v>228</v>
      </c>
      <c r="B4" s="44"/>
      <c r="C4" s="79" t="s">
        <v>73</v>
      </c>
    </row>
    <row r="5" spans="1:2" ht="12.75">
      <c r="A5" s="323"/>
      <c r="B5" s="324"/>
    </row>
    <row r="6" spans="1:7" ht="12.75">
      <c r="A6" s="177" t="s">
        <v>131</v>
      </c>
      <c r="B6" s="46" t="s">
        <v>128</v>
      </c>
      <c r="C6" s="177" t="s">
        <v>100</v>
      </c>
      <c r="D6" s="177" t="s">
        <v>101</v>
      </c>
      <c r="E6" s="178" t="s">
        <v>102</v>
      </c>
      <c r="F6" s="177" t="s">
        <v>103</v>
      </c>
      <c r="G6" s="179" t="s">
        <v>117</v>
      </c>
    </row>
    <row r="7" spans="1:7" ht="12.75">
      <c r="A7" s="258">
        <v>211200001</v>
      </c>
      <c r="B7" s="275" t="s">
        <v>282</v>
      </c>
      <c r="C7" s="276">
        <v>-1956713.2</v>
      </c>
      <c r="D7" s="276">
        <v>0</v>
      </c>
      <c r="E7" s="276">
        <v>0</v>
      </c>
      <c r="F7" s="276">
        <v>-1207591.2</v>
      </c>
      <c r="G7" s="276">
        <v>-749122</v>
      </c>
    </row>
    <row r="8" spans="1:7" s="298" customFormat="1" ht="12.75">
      <c r="A8" s="258">
        <v>211200001</v>
      </c>
      <c r="B8" s="275" t="s">
        <v>583</v>
      </c>
      <c r="C8" s="276">
        <v>-74127.27</v>
      </c>
      <c r="D8" s="276">
        <v>0</v>
      </c>
      <c r="E8" s="276">
        <v>0</v>
      </c>
      <c r="F8" s="276">
        <v>-138442.93</v>
      </c>
      <c r="G8" s="276">
        <v>64315.66</v>
      </c>
    </row>
    <row r="9" spans="1:8" s="298" customFormat="1" ht="12.75">
      <c r="A9" s="258">
        <v>211200001</v>
      </c>
      <c r="B9" s="275" t="s">
        <v>584</v>
      </c>
      <c r="C9" s="276">
        <v>-2026</v>
      </c>
      <c r="D9" s="276">
        <v>0</v>
      </c>
      <c r="E9" s="276">
        <v>0</v>
      </c>
      <c r="F9" s="276">
        <v>0</v>
      </c>
      <c r="G9" s="276">
        <v>-2026</v>
      </c>
      <c r="H9" s="75"/>
    </row>
    <row r="10" spans="1:7" s="265" customFormat="1" ht="12.75">
      <c r="A10" s="258">
        <v>211200112</v>
      </c>
      <c r="B10" s="275" t="s">
        <v>557</v>
      </c>
      <c r="C10" s="276">
        <v>-29067.86</v>
      </c>
      <c r="D10" s="276">
        <v>0</v>
      </c>
      <c r="E10" s="276">
        <v>0</v>
      </c>
      <c r="F10" s="276">
        <v>0</v>
      </c>
      <c r="G10" s="276">
        <v>-29067.86</v>
      </c>
    </row>
    <row r="11" spans="1:7" s="265" customFormat="1" ht="12.75">
      <c r="A11" s="258">
        <v>211200113</v>
      </c>
      <c r="B11" s="275" t="s">
        <v>563</v>
      </c>
      <c r="C11" s="276">
        <v>-2190.08</v>
      </c>
      <c r="D11" s="276">
        <v>0</v>
      </c>
      <c r="E11" s="276">
        <v>0</v>
      </c>
      <c r="F11" s="276">
        <v>0</v>
      </c>
      <c r="G11" s="276">
        <v>-36296.42</v>
      </c>
    </row>
    <row r="12" spans="1:7" s="270" customFormat="1" ht="12.75">
      <c r="A12" s="258">
        <v>211200132</v>
      </c>
      <c r="B12" s="275" t="s">
        <v>557</v>
      </c>
      <c r="C12" s="276">
        <v>0</v>
      </c>
      <c r="D12" s="276"/>
      <c r="E12" s="276"/>
      <c r="F12" s="276"/>
      <c r="G12" s="276"/>
    </row>
    <row r="13" spans="1:7" s="270" customFormat="1" ht="15">
      <c r="A13" s="258">
        <v>211200133</v>
      </c>
      <c r="B13" s="275" t="s">
        <v>563</v>
      </c>
      <c r="C13" s="172">
        <v>-4640</v>
      </c>
      <c r="D13" s="276"/>
      <c r="E13" s="276"/>
      <c r="F13" s="276"/>
      <c r="G13" s="276"/>
    </row>
    <row r="14" spans="1:7" s="270" customFormat="1" ht="12.75">
      <c r="A14" s="258">
        <v>211200135</v>
      </c>
      <c r="B14" s="275" t="s">
        <v>564</v>
      </c>
      <c r="C14" s="276">
        <v>0</v>
      </c>
      <c r="D14" s="276"/>
      <c r="E14" s="276"/>
      <c r="F14" s="276"/>
      <c r="G14" s="276"/>
    </row>
    <row r="15" spans="1:8" ht="12.75">
      <c r="A15" s="213"/>
      <c r="B15" s="214" t="s">
        <v>245</v>
      </c>
      <c r="C15" s="215">
        <f>SUM(C7:C14)</f>
        <v>-2068764.4100000001</v>
      </c>
      <c r="D15" s="215">
        <f>SUM(D7:D11)</f>
        <v>0</v>
      </c>
      <c r="E15" s="215">
        <f>SUM(E7:E11)</f>
        <v>0</v>
      </c>
      <c r="F15" s="215">
        <f>SUM(F7:F11)</f>
        <v>-1346034.13</v>
      </c>
      <c r="G15" s="215">
        <f>SUM(G7:G11)</f>
        <v>-752196.62</v>
      </c>
      <c r="H15" s="75"/>
    </row>
    <row r="16" spans="1:7" s="216" customFormat="1" ht="12.75">
      <c r="A16" s="223"/>
      <c r="B16" s="230"/>
      <c r="C16" s="229"/>
      <c r="D16" s="229"/>
      <c r="E16" s="229"/>
      <c r="F16" s="229"/>
      <c r="G16" s="229"/>
    </row>
    <row r="17" spans="1:7" s="216" customFormat="1" ht="12.75">
      <c r="A17" s="43" t="s">
        <v>486</v>
      </c>
      <c r="B17" s="44"/>
      <c r="C17" s="79" t="s">
        <v>73</v>
      </c>
      <c r="D17" s="227"/>
      <c r="E17" s="227"/>
      <c r="F17" s="227"/>
      <c r="G17" s="227"/>
    </row>
    <row r="18" spans="1:7" s="216" customFormat="1" ht="12.75">
      <c r="A18" s="221"/>
      <c r="B18" s="231"/>
      <c r="C18" s="232"/>
      <c r="D18" s="232"/>
      <c r="E18" s="232"/>
      <c r="F18" s="232"/>
      <c r="G18" s="232"/>
    </row>
    <row r="19" spans="1:8" s="75" customFormat="1" ht="15">
      <c r="A19" s="292">
        <v>211300001</v>
      </c>
      <c r="B19" s="293" t="s">
        <v>246</v>
      </c>
      <c r="C19" s="313">
        <v>-96104.38</v>
      </c>
      <c r="D19" s="313">
        <v>0</v>
      </c>
      <c r="E19" s="313">
        <v>-57537.95</v>
      </c>
      <c r="F19" s="313">
        <v>0</v>
      </c>
      <c r="G19" s="313">
        <v>-38566.43</v>
      </c>
      <c r="H19" s="255"/>
    </row>
    <row r="20" spans="1:8" ht="15">
      <c r="A20" s="292">
        <v>211300001</v>
      </c>
      <c r="B20" s="293" t="s">
        <v>226</v>
      </c>
      <c r="C20" s="313">
        <v>-27090</v>
      </c>
      <c r="D20" s="313">
        <v>-27000</v>
      </c>
      <c r="E20" s="313">
        <v>0</v>
      </c>
      <c r="F20" s="313">
        <v>0</v>
      </c>
      <c r="G20" s="313">
        <v>-90</v>
      </c>
      <c r="H20" s="174"/>
    </row>
    <row r="21" spans="1:8" s="206" customFormat="1" ht="15.75" customHeight="1">
      <c r="A21" s="292">
        <v>211300136</v>
      </c>
      <c r="B21" s="275" t="s">
        <v>521</v>
      </c>
      <c r="C21" s="313">
        <v>-88837.76</v>
      </c>
      <c r="D21" s="313">
        <v>0</v>
      </c>
      <c r="E21" s="313">
        <v>0</v>
      </c>
      <c r="F21" s="313">
        <v>0</v>
      </c>
      <c r="G21" s="313">
        <v>-88837.76</v>
      </c>
      <c r="H21" s="212"/>
    </row>
    <row r="22" spans="1:8" ht="12.75">
      <c r="A22" s="208"/>
      <c r="B22" s="208" t="s">
        <v>247</v>
      </c>
      <c r="C22" s="211">
        <f>SUM(C19:C21)</f>
        <v>-212032.14</v>
      </c>
      <c r="D22" s="211">
        <f>SUM(D19:D21)</f>
        <v>-27000</v>
      </c>
      <c r="E22" s="211">
        <f>SUM(E19:E21)</f>
        <v>-57537.95</v>
      </c>
      <c r="F22" s="211">
        <f>SUM(F19:F21)</f>
        <v>0</v>
      </c>
      <c r="G22" s="211">
        <f>SUM(G19:G21)</f>
        <v>-127494.19</v>
      </c>
      <c r="H22" s="75"/>
    </row>
    <row r="23" spans="1:7" ht="12.75">
      <c r="A23" s="225"/>
      <c r="B23" s="225"/>
      <c r="C23" s="228"/>
      <c r="D23" s="228"/>
      <c r="E23" s="228"/>
      <c r="F23" s="228"/>
      <c r="G23" s="228"/>
    </row>
    <row r="24" spans="1:7" ht="12.75">
      <c r="A24" s="43" t="s">
        <v>487</v>
      </c>
      <c r="B24" s="44"/>
      <c r="C24" s="79" t="s">
        <v>73</v>
      </c>
      <c r="D24" s="220"/>
      <c r="E24" s="220"/>
      <c r="F24" s="220"/>
      <c r="G24" s="220"/>
    </row>
    <row r="25" spans="1:7" ht="12.75">
      <c r="A25" s="218"/>
      <c r="B25" s="218"/>
      <c r="C25" s="226"/>
      <c r="D25" s="226"/>
      <c r="E25" s="226"/>
      <c r="F25" s="226"/>
      <c r="G25" s="226"/>
    </row>
    <row r="26" spans="1:7" ht="12.75">
      <c r="A26" s="258">
        <v>211900001</v>
      </c>
      <c r="B26" s="275" t="s">
        <v>339</v>
      </c>
      <c r="C26" s="276">
        <v>-1897672.06</v>
      </c>
      <c r="D26" s="276">
        <v>-1991215.06</v>
      </c>
      <c r="E26" s="276">
        <v>-28812.5</v>
      </c>
      <c r="F26" s="276">
        <v>99606.5</v>
      </c>
      <c r="G26" s="276">
        <v>22749</v>
      </c>
    </row>
    <row r="27" spans="1:7" ht="12.75">
      <c r="A27" s="258">
        <v>211900001</v>
      </c>
      <c r="B27" s="275" t="s">
        <v>340</v>
      </c>
      <c r="C27" s="276">
        <v>-98.46</v>
      </c>
      <c r="D27" s="276">
        <v>-98.46</v>
      </c>
      <c r="E27" s="276">
        <v>0</v>
      </c>
      <c r="F27" s="276">
        <v>0</v>
      </c>
      <c r="G27" s="276">
        <v>0</v>
      </c>
    </row>
    <row r="28" spans="1:7" ht="12.75">
      <c r="A28" s="258">
        <v>211900001</v>
      </c>
      <c r="B28" s="275" t="s">
        <v>341</v>
      </c>
      <c r="C28" s="276">
        <v>-2819.21</v>
      </c>
      <c r="D28" s="276">
        <v>-2819.21</v>
      </c>
      <c r="E28" s="276">
        <v>0</v>
      </c>
      <c r="F28" s="276">
        <v>0</v>
      </c>
      <c r="G28" s="276">
        <v>0</v>
      </c>
    </row>
    <row r="29" spans="1:7" ht="12.75">
      <c r="A29" s="258">
        <v>211900001</v>
      </c>
      <c r="B29" s="275" t="s">
        <v>342</v>
      </c>
      <c r="C29" s="276">
        <v>-152</v>
      </c>
      <c r="D29" s="276">
        <v>-152</v>
      </c>
      <c r="E29" s="276">
        <v>0</v>
      </c>
      <c r="F29" s="276">
        <v>0</v>
      </c>
      <c r="G29" s="276">
        <v>0</v>
      </c>
    </row>
    <row r="30" spans="1:7" ht="12.75">
      <c r="A30" s="258">
        <v>211900001</v>
      </c>
      <c r="B30" s="275" t="s">
        <v>343</v>
      </c>
      <c r="C30" s="276">
        <v>-2022.1</v>
      </c>
      <c r="D30" s="276">
        <v>-2022.1</v>
      </c>
      <c r="E30" s="276">
        <v>0</v>
      </c>
      <c r="F30" s="276">
        <v>0</v>
      </c>
      <c r="G30" s="276">
        <v>0</v>
      </c>
    </row>
    <row r="31" spans="1:7" ht="12.75">
      <c r="A31" s="258">
        <v>211900001</v>
      </c>
      <c r="B31" s="275" t="s">
        <v>344</v>
      </c>
      <c r="C31" s="276">
        <v>-6487.3</v>
      </c>
      <c r="D31" s="276">
        <v>-6487.3</v>
      </c>
      <c r="E31" s="276">
        <v>0</v>
      </c>
      <c r="F31" s="276">
        <v>0</v>
      </c>
      <c r="G31" s="276">
        <v>0</v>
      </c>
    </row>
    <row r="32" spans="1:7" ht="12.75">
      <c r="A32" s="258">
        <v>211900001</v>
      </c>
      <c r="B32" s="275" t="s">
        <v>345</v>
      </c>
      <c r="C32" s="276">
        <v>-1746216.5</v>
      </c>
      <c r="D32" s="276">
        <v>-26265.5</v>
      </c>
      <c r="E32" s="276">
        <v>-22037.5</v>
      </c>
      <c r="F32" s="276">
        <v>-1713367</v>
      </c>
      <c r="G32" s="276">
        <v>15453.5</v>
      </c>
    </row>
    <row r="33" spans="1:7" ht="12.75">
      <c r="A33" s="258">
        <v>211900001</v>
      </c>
      <c r="B33" s="275" t="s">
        <v>346</v>
      </c>
      <c r="C33" s="276">
        <v>-1790796.37</v>
      </c>
      <c r="D33" s="276">
        <v>-202915.5</v>
      </c>
      <c r="E33" s="276">
        <v>-248493.5</v>
      </c>
      <c r="F33" s="276">
        <v>-1381986.37</v>
      </c>
      <c r="G33" s="276">
        <v>42599</v>
      </c>
    </row>
    <row r="34" spans="1:7" ht="12.75">
      <c r="A34" s="258">
        <v>211900001</v>
      </c>
      <c r="B34" s="275" t="s">
        <v>347</v>
      </c>
      <c r="C34" s="276">
        <v>-273.82</v>
      </c>
      <c r="D34" s="276">
        <v>-273.82</v>
      </c>
      <c r="E34" s="276">
        <v>0</v>
      </c>
      <c r="F34" s="276">
        <v>0</v>
      </c>
      <c r="G34" s="276">
        <v>0</v>
      </c>
    </row>
    <row r="35" spans="1:7" ht="12.75">
      <c r="A35" s="258">
        <v>211900001</v>
      </c>
      <c r="B35" s="275" t="s">
        <v>348</v>
      </c>
      <c r="C35" s="276">
        <v>-449.34</v>
      </c>
      <c r="D35" s="276">
        <v>-449.34</v>
      </c>
      <c r="E35" s="276">
        <v>0</v>
      </c>
      <c r="F35" s="276">
        <v>0</v>
      </c>
      <c r="G35" s="276">
        <v>0</v>
      </c>
    </row>
    <row r="36" spans="1:7" ht="12.75">
      <c r="A36" s="258">
        <v>211900001</v>
      </c>
      <c r="B36" s="275" t="s">
        <v>349</v>
      </c>
      <c r="C36" s="276">
        <v>-4500</v>
      </c>
      <c r="D36" s="276">
        <v>-4500</v>
      </c>
      <c r="E36" s="276">
        <v>0</v>
      </c>
      <c r="F36" s="276">
        <v>0</v>
      </c>
      <c r="G36" s="276">
        <v>0</v>
      </c>
    </row>
    <row r="37" spans="1:7" ht="12.75">
      <c r="A37" s="258">
        <v>211900001</v>
      </c>
      <c r="B37" s="275" t="s">
        <v>524</v>
      </c>
      <c r="C37" s="276">
        <v>-61580</v>
      </c>
      <c r="D37" s="276">
        <v>0</v>
      </c>
      <c r="E37" s="276">
        <v>0</v>
      </c>
      <c r="F37" s="276">
        <v>-243876.67</v>
      </c>
      <c r="G37" s="276">
        <v>182296.67</v>
      </c>
    </row>
    <row r="38" spans="1:7" ht="12.75">
      <c r="A38" s="258">
        <v>211900001</v>
      </c>
      <c r="B38" s="275" t="s">
        <v>503</v>
      </c>
      <c r="C38" s="276">
        <v>-201301.24</v>
      </c>
      <c r="D38" s="276">
        <v>0</v>
      </c>
      <c r="E38" s="276">
        <v>0</v>
      </c>
      <c r="F38" s="276">
        <v>0</v>
      </c>
      <c r="G38" s="276">
        <v>-201301.24</v>
      </c>
    </row>
    <row r="39" spans="1:7" ht="12.75">
      <c r="A39" s="258">
        <v>211900001</v>
      </c>
      <c r="B39" s="275" t="s">
        <v>350</v>
      </c>
      <c r="C39" s="276">
        <v>-805.4</v>
      </c>
      <c r="D39" s="276">
        <v>-805.4</v>
      </c>
      <c r="E39" s="276">
        <v>0</v>
      </c>
      <c r="F39" s="276">
        <v>0</v>
      </c>
      <c r="G39" s="276">
        <v>0</v>
      </c>
    </row>
    <row r="40" spans="1:7" ht="12.75">
      <c r="A40" s="258">
        <v>211900001</v>
      </c>
      <c r="B40" s="275" t="s">
        <v>241</v>
      </c>
      <c r="C40" s="276">
        <v>-726.48</v>
      </c>
      <c r="D40" s="276">
        <v>-726.48</v>
      </c>
      <c r="E40" s="276">
        <v>0</v>
      </c>
      <c r="F40" s="276">
        <v>0</v>
      </c>
      <c r="G40" s="276">
        <v>0</v>
      </c>
    </row>
    <row r="41" spans="1:7" ht="12.75">
      <c r="A41" s="258">
        <v>211900001</v>
      </c>
      <c r="B41" s="275" t="s">
        <v>351</v>
      </c>
      <c r="C41" s="276">
        <v>-1389.59</v>
      </c>
      <c r="D41" s="276">
        <v>-1389.59</v>
      </c>
      <c r="E41" s="276">
        <v>0</v>
      </c>
      <c r="F41" s="276">
        <v>0</v>
      </c>
      <c r="G41" s="276">
        <v>0</v>
      </c>
    </row>
    <row r="42" spans="1:7" ht="12.75">
      <c r="A42" s="258">
        <v>211900001</v>
      </c>
      <c r="B42" s="275" t="s">
        <v>352</v>
      </c>
      <c r="C42" s="276">
        <v>-489.83</v>
      </c>
      <c r="D42" s="276">
        <v>-489.83</v>
      </c>
      <c r="E42" s="276">
        <v>0</v>
      </c>
      <c r="F42" s="276">
        <v>0</v>
      </c>
      <c r="G42" s="276">
        <v>0</v>
      </c>
    </row>
    <row r="43" spans="1:7" ht="12.75">
      <c r="A43" s="258">
        <v>211900001</v>
      </c>
      <c r="B43" s="275" t="s">
        <v>353</v>
      </c>
      <c r="C43" s="276">
        <v>-3346.24</v>
      </c>
      <c r="D43" s="276">
        <v>0</v>
      </c>
      <c r="E43" s="276">
        <v>0</v>
      </c>
      <c r="F43" s="276">
        <v>-6692.48</v>
      </c>
      <c r="G43" s="276">
        <v>3346.24</v>
      </c>
    </row>
    <row r="44" spans="1:7" ht="12.75">
      <c r="A44" s="258">
        <v>211900001</v>
      </c>
      <c r="B44" s="275" t="s">
        <v>220</v>
      </c>
      <c r="C44" s="276">
        <v>-579.28</v>
      </c>
      <c r="D44" s="276">
        <v>-579.28</v>
      </c>
      <c r="E44" s="276">
        <v>0</v>
      </c>
      <c r="F44" s="276">
        <v>0</v>
      </c>
      <c r="G44" s="276">
        <v>0</v>
      </c>
    </row>
    <row r="45" spans="1:7" ht="12.75">
      <c r="A45" s="258">
        <v>211900001</v>
      </c>
      <c r="B45" s="275" t="s">
        <v>354</v>
      </c>
      <c r="C45" s="276">
        <v>-710.64</v>
      </c>
      <c r="D45" s="276">
        <v>-710.64</v>
      </c>
      <c r="E45" s="276">
        <v>0</v>
      </c>
      <c r="F45" s="276">
        <v>0</v>
      </c>
      <c r="G45" s="276">
        <v>0</v>
      </c>
    </row>
    <row r="46" spans="1:7" ht="12.75">
      <c r="A46" s="258">
        <v>211900001</v>
      </c>
      <c r="B46" s="275" t="s">
        <v>283</v>
      </c>
      <c r="C46" s="276">
        <v>-2709.06</v>
      </c>
      <c r="D46" s="276">
        <v>0</v>
      </c>
      <c r="E46" s="276">
        <v>0</v>
      </c>
      <c r="F46" s="276">
        <v>0</v>
      </c>
      <c r="G46" s="276">
        <v>-2709.06</v>
      </c>
    </row>
    <row r="47" spans="1:7" ht="12.75">
      <c r="A47" s="258">
        <v>211900001</v>
      </c>
      <c r="B47" s="275" t="s">
        <v>585</v>
      </c>
      <c r="C47" s="276">
        <v>-458.4</v>
      </c>
      <c r="D47" s="276">
        <v>0</v>
      </c>
      <c r="E47" s="276">
        <v>0</v>
      </c>
      <c r="F47" s="276">
        <v>0</v>
      </c>
      <c r="G47" s="276">
        <v>-458.4</v>
      </c>
    </row>
    <row r="48" spans="1:7" ht="12.75">
      <c r="A48" s="258">
        <v>211900001</v>
      </c>
      <c r="B48" s="275" t="s">
        <v>361</v>
      </c>
      <c r="C48" s="276">
        <v>-329.7</v>
      </c>
      <c r="D48" s="276">
        <v>-329.7</v>
      </c>
      <c r="E48" s="276">
        <v>0</v>
      </c>
      <c r="F48" s="276">
        <v>0</v>
      </c>
      <c r="G48" s="276">
        <v>0</v>
      </c>
    </row>
    <row r="49" spans="1:7" ht="12.75">
      <c r="A49" s="258">
        <v>211900001</v>
      </c>
      <c r="B49" s="275" t="s">
        <v>362</v>
      </c>
      <c r="C49" s="276">
        <v>-1816.92</v>
      </c>
      <c r="D49" s="276">
        <v>-1816.92</v>
      </c>
      <c r="E49" s="276">
        <v>0</v>
      </c>
      <c r="F49" s="276">
        <v>0</v>
      </c>
      <c r="G49" s="276">
        <v>0</v>
      </c>
    </row>
    <row r="50" spans="1:7" ht="12.75">
      <c r="A50" s="258">
        <v>211900001</v>
      </c>
      <c r="B50" s="275" t="s">
        <v>363</v>
      </c>
      <c r="C50" s="276">
        <v>-692.4</v>
      </c>
      <c r="D50" s="276">
        <v>-1128.33</v>
      </c>
      <c r="E50" s="276">
        <v>0</v>
      </c>
      <c r="F50" s="276">
        <v>0</v>
      </c>
      <c r="G50" s="276">
        <v>435.93</v>
      </c>
    </row>
    <row r="51" spans="1:7" ht="12.75">
      <c r="A51" s="258">
        <v>211900001</v>
      </c>
      <c r="B51" s="275" t="s">
        <v>364</v>
      </c>
      <c r="C51" s="276">
        <v>-1383.96</v>
      </c>
      <c r="D51" s="276">
        <v>-1383.96</v>
      </c>
      <c r="E51" s="276">
        <v>0</v>
      </c>
      <c r="F51" s="276">
        <v>0</v>
      </c>
      <c r="G51" s="276">
        <v>0</v>
      </c>
    </row>
    <row r="52" spans="1:7" ht="12.75">
      <c r="A52" s="258">
        <v>211900001</v>
      </c>
      <c r="B52" s="275" t="s">
        <v>365</v>
      </c>
      <c r="C52" s="276">
        <v>-138.05</v>
      </c>
      <c r="D52" s="276">
        <v>-138.05</v>
      </c>
      <c r="E52" s="276">
        <v>0</v>
      </c>
      <c r="F52" s="276">
        <v>0</v>
      </c>
      <c r="G52" s="276">
        <v>0</v>
      </c>
    </row>
    <row r="53" spans="1:7" ht="12.75">
      <c r="A53" s="258">
        <v>211900001</v>
      </c>
      <c r="B53" s="275" t="s">
        <v>366</v>
      </c>
      <c r="C53" s="276">
        <v>-219.69</v>
      </c>
      <c r="D53" s="276">
        <v>-219.69</v>
      </c>
      <c r="E53" s="276">
        <v>0</v>
      </c>
      <c r="F53" s="276">
        <v>0</v>
      </c>
      <c r="G53" s="276">
        <v>0</v>
      </c>
    </row>
    <row r="54" spans="1:7" ht="12.75">
      <c r="A54" s="258">
        <v>211900001</v>
      </c>
      <c r="B54" s="275" t="s">
        <v>367</v>
      </c>
      <c r="C54" s="276">
        <v>-199.59</v>
      </c>
      <c r="D54" s="276">
        <v>-199.59</v>
      </c>
      <c r="E54" s="276">
        <v>0</v>
      </c>
      <c r="F54" s="276">
        <v>0</v>
      </c>
      <c r="G54" s="276">
        <v>0</v>
      </c>
    </row>
    <row r="55" spans="1:7" s="298" customFormat="1" ht="12.75">
      <c r="A55" s="258">
        <v>211900001</v>
      </c>
      <c r="B55" s="275" t="s">
        <v>368</v>
      </c>
      <c r="C55" s="276">
        <v>-18750.19</v>
      </c>
      <c r="D55" s="276">
        <v>-18750.19</v>
      </c>
      <c r="E55" s="276">
        <v>0</v>
      </c>
      <c r="F55" s="276">
        <v>0</v>
      </c>
      <c r="G55" s="276">
        <v>0</v>
      </c>
    </row>
    <row r="56" spans="1:7" s="298" customFormat="1" ht="12.75">
      <c r="A56" s="258">
        <v>211900001</v>
      </c>
      <c r="B56" s="275" t="s">
        <v>369</v>
      </c>
      <c r="C56" s="276">
        <v>-5220</v>
      </c>
      <c r="D56" s="276">
        <v>-5220</v>
      </c>
      <c r="E56" s="276">
        <v>0</v>
      </c>
      <c r="F56" s="276">
        <v>0</v>
      </c>
      <c r="G56" s="276">
        <v>0</v>
      </c>
    </row>
    <row r="57" spans="1:7" s="298" customFormat="1" ht="12.75">
      <c r="A57" s="258">
        <v>211900001</v>
      </c>
      <c r="B57" s="275" t="s">
        <v>586</v>
      </c>
      <c r="C57" s="276">
        <v>-2450</v>
      </c>
      <c r="D57" s="276">
        <v>0</v>
      </c>
      <c r="E57" s="276">
        <v>0</v>
      </c>
      <c r="F57" s="276">
        <v>0</v>
      </c>
      <c r="G57" s="276">
        <v>-2450</v>
      </c>
    </row>
    <row r="58" spans="1:7" s="298" customFormat="1" ht="12.75">
      <c r="A58" s="258">
        <v>211900001</v>
      </c>
      <c r="B58" s="275" t="s">
        <v>587</v>
      </c>
      <c r="C58" s="276">
        <v>-168000</v>
      </c>
      <c r="D58" s="276">
        <v>0</v>
      </c>
      <c r="E58" s="276">
        <v>0</v>
      </c>
      <c r="F58" s="276">
        <v>0</v>
      </c>
      <c r="G58" s="276">
        <v>-168000</v>
      </c>
    </row>
    <row r="59" spans="1:8" s="235" customFormat="1" ht="12.75">
      <c r="A59" s="251"/>
      <c r="B59" s="251" t="s">
        <v>370</v>
      </c>
      <c r="C59" s="252">
        <f>SUM(C26:C58)</f>
        <v>-5924783.820000002</v>
      </c>
      <c r="D59" s="252">
        <f>SUM(D26:D58)</f>
        <v>-2271085.939999999</v>
      </c>
      <c r="E59" s="252">
        <f>SUM(E26:E58)</f>
        <v>-299343.5</v>
      </c>
      <c r="F59" s="252">
        <f>SUM(F26:F58)</f>
        <v>-3246316.02</v>
      </c>
      <c r="G59" s="252">
        <f>SUM(G26:G58)</f>
        <v>-108038.35999999996</v>
      </c>
      <c r="H59" s="75"/>
    </row>
    <row r="60" spans="1:7" s="235" customFormat="1" ht="12.75">
      <c r="A60" s="238"/>
      <c r="B60" s="238"/>
      <c r="C60" s="220"/>
      <c r="D60" s="220"/>
      <c r="E60" s="220"/>
      <c r="F60" s="220"/>
      <c r="G60" s="220"/>
    </row>
    <row r="61" spans="1:7" ht="12.75">
      <c r="A61" s="43" t="s">
        <v>488</v>
      </c>
      <c r="B61" s="44"/>
      <c r="C61" s="79" t="s">
        <v>73</v>
      </c>
      <c r="D61" s="220"/>
      <c r="E61" s="220"/>
      <c r="F61" s="220"/>
      <c r="G61" s="220"/>
    </row>
    <row r="62" spans="1:7" ht="12.75">
      <c r="A62" s="218"/>
      <c r="B62" s="218"/>
      <c r="C62" s="226"/>
      <c r="D62" s="226"/>
      <c r="E62" s="226"/>
      <c r="F62" s="226"/>
      <c r="G62" s="226"/>
    </row>
    <row r="63" spans="1:7" ht="12.75">
      <c r="A63" s="258">
        <v>211700002</v>
      </c>
      <c r="B63" s="275" t="s">
        <v>441</v>
      </c>
      <c r="C63" s="276">
        <v>-128740.36</v>
      </c>
      <c r="D63" s="276">
        <v>0</v>
      </c>
      <c r="E63" s="276">
        <v>0</v>
      </c>
      <c r="F63" s="276">
        <v>0</v>
      </c>
      <c r="G63" s="276">
        <v>0</v>
      </c>
    </row>
    <row r="64" spans="1:7" ht="12.75">
      <c r="A64" s="258">
        <v>211700003</v>
      </c>
      <c r="B64" s="275" t="s">
        <v>442</v>
      </c>
      <c r="C64" s="276">
        <v>-116886.03</v>
      </c>
      <c r="D64" s="276">
        <v>0</v>
      </c>
      <c r="E64" s="276">
        <v>0</v>
      </c>
      <c r="F64" s="276">
        <v>0</v>
      </c>
      <c r="G64" s="276">
        <v>0</v>
      </c>
    </row>
    <row r="65" spans="1:7" ht="12.75">
      <c r="A65" s="258">
        <v>211700004</v>
      </c>
      <c r="B65" s="275" t="s">
        <v>443</v>
      </c>
      <c r="C65" s="276">
        <v>-99511.54</v>
      </c>
      <c r="D65" s="276">
        <v>0</v>
      </c>
      <c r="E65" s="276">
        <v>0</v>
      </c>
      <c r="F65" s="276">
        <v>0</v>
      </c>
      <c r="G65" s="276">
        <v>0</v>
      </c>
    </row>
    <row r="66" spans="1:7" ht="12.75">
      <c r="A66" s="258">
        <v>211700005</v>
      </c>
      <c r="B66" s="275" t="s">
        <v>444</v>
      </c>
      <c r="C66" s="276">
        <v>-7156.48</v>
      </c>
      <c r="D66" s="276">
        <v>0</v>
      </c>
      <c r="E66" s="276">
        <v>0</v>
      </c>
      <c r="F66" s="276">
        <v>0</v>
      </c>
      <c r="G66" s="276">
        <v>0</v>
      </c>
    </row>
    <row r="67" spans="1:7" ht="12.75">
      <c r="A67" s="258">
        <v>211700006</v>
      </c>
      <c r="B67" s="275" t="s">
        <v>445</v>
      </c>
      <c r="C67" s="276">
        <v>-112094.37</v>
      </c>
      <c r="D67" s="276">
        <v>0</v>
      </c>
      <c r="E67" s="276">
        <v>0</v>
      </c>
      <c r="F67" s="276">
        <v>0</v>
      </c>
      <c r="G67" s="276">
        <v>0</v>
      </c>
    </row>
    <row r="68" spans="1:7" ht="12.75">
      <c r="A68" s="258">
        <v>211700007</v>
      </c>
      <c r="B68" s="275" t="s">
        <v>446</v>
      </c>
      <c r="C68" s="276">
        <v>-340.97</v>
      </c>
      <c r="D68" s="276">
        <v>0</v>
      </c>
      <c r="E68" s="276">
        <v>0</v>
      </c>
      <c r="F68" s="276">
        <v>0</v>
      </c>
      <c r="G68" s="276">
        <v>0</v>
      </c>
    </row>
    <row r="69" spans="1:7" ht="12.75">
      <c r="A69" s="258">
        <v>211700008</v>
      </c>
      <c r="B69" s="275" t="s">
        <v>447</v>
      </c>
      <c r="C69" s="276">
        <v>-3094.41</v>
      </c>
      <c r="D69" s="276">
        <v>0</v>
      </c>
      <c r="E69" s="276">
        <v>0</v>
      </c>
      <c r="F69" s="276">
        <v>0</v>
      </c>
      <c r="G69" s="276">
        <v>0</v>
      </c>
    </row>
    <row r="70" spans="1:7" ht="12.75">
      <c r="A70" s="258">
        <v>211700009</v>
      </c>
      <c r="B70" s="275" t="s">
        <v>448</v>
      </c>
      <c r="C70" s="276">
        <v>-886.18</v>
      </c>
      <c r="D70" s="276">
        <v>0</v>
      </c>
      <c r="E70" s="276">
        <v>0</v>
      </c>
      <c r="F70" s="276">
        <v>0</v>
      </c>
      <c r="G70" s="276">
        <v>0</v>
      </c>
    </row>
    <row r="71" spans="1:7" ht="12.75">
      <c r="A71" s="258">
        <v>211700011</v>
      </c>
      <c r="B71" s="275" t="s">
        <v>449</v>
      </c>
      <c r="C71" s="276">
        <v>-63204.88</v>
      </c>
      <c r="D71" s="276">
        <v>0</v>
      </c>
      <c r="E71" s="276">
        <v>0</v>
      </c>
      <c r="F71" s="276">
        <v>0</v>
      </c>
      <c r="G71" s="276">
        <v>0</v>
      </c>
    </row>
    <row r="72" spans="1:7" ht="12.75">
      <c r="A72" s="258">
        <v>211700012</v>
      </c>
      <c r="B72" s="275" t="s">
        <v>450</v>
      </c>
      <c r="C72" s="276">
        <v>9827.79</v>
      </c>
      <c r="D72" s="276">
        <v>0</v>
      </c>
      <c r="E72" s="276">
        <v>0</v>
      </c>
      <c r="F72" s="276">
        <v>0</v>
      </c>
      <c r="G72" s="276">
        <v>0</v>
      </c>
    </row>
    <row r="73" spans="1:7" ht="12.75">
      <c r="A73" s="258">
        <v>211700013</v>
      </c>
      <c r="B73" s="275" t="s">
        <v>451</v>
      </c>
      <c r="C73" s="276">
        <v>-5722.07</v>
      </c>
      <c r="D73" s="276">
        <v>0</v>
      </c>
      <c r="E73" s="276">
        <v>0</v>
      </c>
      <c r="F73" s="276">
        <v>0</v>
      </c>
      <c r="G73" s="276">
        <v>0</v>
      </c>
    </row>
    <row r="74" spans="1:7" ht="12.75">
      <c r="A74" s="258">
        <v>211700015</v>
      </c>
      <c r="B74" s="275" t="s">
        <v>452</v>
      </c>
      <c r="C74" s="276">
        <v>510</v>
      </c>
      <c r="D74" s="276">
        <v>0</v>
      </c>
      <c r="E74" s="276">
        <v>0</v>
      </c>
      <c r="F74" s="276">
        <v>0</v>
      </c>
      <c r="G74" s="276">
        <v>0</v>
      </c>
    </row>
    <row r="75" spans="1:7" ht="12.75">
      <c r="A75" s="258">
        <v>211700016</v>
      </c>
      <c r="B75" s="275" t="s">
        <v>453</v>
      </c>
      <c r="C75" s="276">
        <v>110.3</v>
      </c>
      <c r="D75" s="276">
        <v>0</v>
      </c>
      <c r="E75" s="276">
        <v>0</v>
      </c>
      <c r="F75" s="276">
        <v>0</v>
      </c>
      <c r="G75" s="276">
        <v>0</v>
      </c>
    </row>
    <row r="76" spans="1:7" ht="12.75">
      <c r="A76" s="258">
        <v>211700017</v>
      </c>
      <c r="B76" s="275" t="s">
        <v>454</v>
      </c>
      <c r="C76" s="276">
        <v>-4418.22</v>
      </c>
      <c r="D76" s="276">
        <v>0</v>
      </c>
      <c r="E76" s="276">
        <v>0</v>
      </c>
      <c r="F76" s="276">
        <v>0</v>
      </c>
      <c r="G76" s="276">
        <v>0</v>
      </c>
    </row>
    <row r="77" spans="1:7" ht="12.75">
      <c r="A77" s="258">
        <v>211700018</v>
      </c>
      <c r="B77" s="275" t="s">
        <v>455</v>
      </c>
      <c r="C77" s="276">
        <v>1037.7</v>
      </c>
      <c r="D77" s="276">
        <v>0</v>
      </c>
      <c r="E77" s="276">
        <v>0</v>
      </c>
      <c r="F77" s="276">
        <v>0</v>
      </c>
      <c r="G77" s="276">
        <v>0</v>
      </c>
    </row>
    <row r="78" spans="1:7" ht="12.75">
      <c r="A78" s="258">
        <v>211700019</v>
      </c>
      <c r="B78" s="275" t="s">
        <v>456</v>
      </c>
      <c r="C78" s="276">
        <v>-15590</v>
      </c>
      <c r="D78" s="276">
        <v>0</v>
      </c>
      <c r="E78" s="276">
        <v>0</v>
      </c>
      <c r="F78" s="276">
        <v>0</v>
      </c>
      <c r="G78" s="276">
        <v>0</v>
      </c>
    </row>
    <row r="79" spans="1:7" ht="12.75">
      <c r="A79" s="258">
        <v>211700020</v>
      </c>
      <c r="B79" s="275" t="s">
        <v>457</v>
      </c>
      <c r="C79" s="276">
        <v>-81027.82</v>
      </c>
      <c r="D79" s="276">
        <v>0</v>
      </c>
      <c r="E79" s="276">
        <v>0</v>
      </c>
      <c r="F79" s="276">
        <v>0</v>
      </c>
      <c r="G79" s="276">
        <v>0</v>
      </c>
    </row>
    <row r="80" spans="1:7" s="242" customFormat="1" ht="12.75">
      <c r="A80" s="258">
        <v>211700022</v>
      </c>
      <c r="B80" s="275" t="s">
        <v>541</v>
      </c>
      <c r="C80" s="276">
        <v>-78811.73</v>
      </c>
      <c r="D80" s="276">
        <v>0</v>
      </c>
      <c r="E80" s="276">
        <v>0</v>
      </c>
      <c r="F80" s="276">
        <v>0</v>
      </c>
      <c r="G80" s="276">
        <v>0</v>
      </c>
    </row>
    <row r="81" spans="1:7" ht="12.75">
      <c r="A81" s="258">
        <v>211700023</v>
      </c>
      <c r="B81" s="275" t="s">
        <v>458</v>
      </c>
      <c r="C81" s="276">
        <v>-42753.15</v>
      </c>
      <c r="D81" s="276">
        <v>0</v>
      </c>
      <c r="E81" s="276">
        <v>0</v>
      </c>
      <c r="F81" s="276">
        <v>0</v>
      </c>
      <c r="G81" s="276">
        <v>0</v>
      </c>
    </row>
    <row r="82" spans="1:7" ht="12.75">
      <c r="A82" s="258">
        <v>211700024</v>
      </c>
      <c r="B82" s="275" t="s">
        <v>459</v>
      </c>
      <c r="C82" s="276">
        <v>-39917.92</v>
      </c>
      <c r="D82" s="276">
        <v>0</v>
      </c>
      <c r="E82" s="276">
        <v>0</v>
      </c>
      <c r="F82" s="276">
        <v>0</v>
      </c>
      <c r="G82" s="276">
        <v>0</v>
      </c>
    </row>
    <row r="83" spans="1:7" ht="12.75">
      <c r="A83" s="258">
        <v>211700025</v>
      </c>
      <c r="B83" s="275" t="s">
        <v>460</v>
      </c>
      <c r="C83" s="276">
        <v>6877.79</v>
      </c>
      <c r="D83" s="276">
        <v>0</v>
      </c>
      <c r="E83" s="276">
        <v>0</v>
      </c>
      <c r="F83" s="276">
        <v>0</v>
      </c>
      <c r="G83" s="276">
        <v>0</v>
      </c>
    </row>
    <row r="84" spans="1:7" ht="12.75">
      <c r="A84" s="258">
        <v>211700026</v>
      </c>
      <c r="B84" s="275" t="s">
        <v>461</v>
      </c>
      <c r="C84" s="276">
        <v>-10121</v>
      </c>
      <c r="D84" s="276">
        <v>0</v>
      </c>
      <c r="E84" s="276">
        <v>0</v>
      </c>
      <c r="F84" s="276">
        <v>0</v>
      </c>
      <c r="G84" s="276">
        <v>0</v>
      </c>
    </row>
    <row r="85" spans="1:7" ht="12.75">
      <c r="A85" s="258">
        <v>211700027</v>
      </c>
      <c r="B85" s="275" t="s">
        <v>462</v>
      </c>
      <c r="C85" s="276">
        <v>372.6</v>
      </c>
      <c r="D85" s="276">
        <v>0</v>
      </c>
      <c r="E85" s="276">
        <v>0</v>
      </c>
      <c r="F85" s="276">
        <v>0</v>
      </c>
      <c r="G85" s="276">
        <v>0</v>
      </c>
    </row>
    <row r="86" spans="1:7" ht="12.75">
      <c r="A86" s="258">
        <v>211700028</v>
      </c>
      <c r="B86" s="275" t="s">
        <v>463</v>
      </c>
      <c r="C86" s="276">
        <v>38584.85</v>
      </c>
      <c r="D86" s="276">
        <v>0</v>
      </c>
      <c r="E86" s="276">
        <v>0</v>
      </c>
      <c r="F86" s="276">
        <v>0</v>
      </c>
      <c r="G86" s="276">
        <v>0</v>
      </c>
    </row>
    <row r="87" spans="1:7" ht="12.75">
      <c r="A87" s="258">
        <v>211700101</v>
      </c>
      <c r="B87" s="275" t="s">
        <v>464</v>
      </c>
      <c r="C87" s="276">
        <v>80831.25</v>
      </c>
      <c r="D87" s="276">
        <v>0</v>
      </c>
      <c r="E87" s="276">
        <v>0</v>
      </c>
      <c r="F87" s="276">
        <v>0</v>
      </c>
      <c r="G87" s="276">
        <v>0</v>
      </c>
    </row>
    <row r="88" spans="1:7" s="270" customFormat="1" ht="12.75">
      <c r="A88" s="258">
        <v>211700102</v>
      </c>
      <c r="B88" s="275" t="s">
        <v>442</v>
      </c>
      <c r="C88" s="276">
        <v>116886.03</v>
      </c>
      <c r="D88" s="276">
        <v>0</v>
      </c>
      <c r="E88" s="276">
        <v>0</v>
      </c>
      <c r="F88" s="276">
        <v>0</v>
      </c>
      <c r="G88" s="276">
        <v>0</v>
      </c>
    </row>
    <row r="89" spans="1:7" s="270" customFormat="1" ht="12.75">
      <c r="A89" s="258">
        <v>211700103</v>
      </c>
      <c r="B89" s="275" t="s">
        <v>443</v>
      </c>
      <c r="C89" s="276">
        <v>99511.54</v>
      </c>
      <c r="D89" s="276">
        <v>0</v>
      </c>
      <c r="E89" s="276">
        <v>0</v>
      </c>
      <c r="F89" s="276">
        <v>0</v>
      </c>
      <c r="G89" s="276">
        <v>0</v>
      </c>
    </row>
    <row r="90" spans="1:7" ht="12.75">
      <c r="A90" s="258">
        <v>211700201</v>
      </c>
      <c r="B90" s="275" t="s">
        <v>440</v>
      </c>
      <c r="C90" s="276">
        <v>-0.77</v>
      </c>
      <c r="D90" s="276">
        <v>0</v>
      </c>
      <c r="E90" s="276">
        <v>0</v>
      </c>
      <c r="F90" s="276">
        <v>0</v>
      </c>
      <c r="G90" s="276">
        <v>0</v>
      </c>
    </row>
    <row r="91" spans="1:7" ht="12.75">
      <c r="A91" s="258">
        <v>211700399</v>
      </c>
      <c r="B91" s="275" t="s">
        <v>465</v>
      </c>
      <c r="C91" s="276">
        <v>-905786.57</v>
      </c>
      <c r="D91" s="276">
        <v>0</v>
      </c>
      <c r="E91" s="276">
        <v>0</v>
      </c>
      <c r="F91" s="276">
        <v>0</v>
      </c>
      <c r="G91" s="276">
        <v>0</v>
      </c>
    </row>
    <row r="92" spans="1:7" ht="12.75">
      <c r="A92" s="258">
        <v>211700400</v>
      </c>
      <c r="B92" s="275" t="s">
        <v>466</v>
      </c>
      <c r="C92" s="276">
        <v>-310816.76</v>
      </c>
      <c r="D92" s="276">
        <v>0</v>
      </c>
      <c r="E92" s="276">
        <v>0</v>
      </c>
      <c r="F92" s="276">
        <v>0</v>
      </c>
      <c r="G92" s="276">
        <v>0</v>
      </c>
    </row>
    <row r="93" spans="1:7" ht="12.75">
      <c r="A93" s="258">
        <v>211700401</v>
      </c>
      <c r="B93" s="275" t="s">
        <v>467</v>
      </c>
      <c r="C93" s="276">
        <v>6038.92</v>
      </c>
      <c r="D93" s="276">
        <v>0</v>
      </c>
      <c r="E93" s="276">
        <v>0</v>
      </c>
      <c r="F93" s="276">
        <v>0</v>
      </c>
      <c r="G93" s="276">
        <v>0</v>
      </c>
    </row>
    <row r="94" spans="1:7" s="257" customFormat="1" ht="12.75">
      <c r="A94" s="258">
        <v>211700402</v>
      </c>
      <c r="B94" s="275" t="s">
        <v>556</v>
      </c>
      <c r="C94" s="276">
        <v>1</v>
      </c>
      <c r="D94" s="276">
        <v>0</v>
      </c>
      <c r="E94" s="276">
        <v>0</v>
      </c>
      <c r="F94" s="276">
        <v>0</v>
      </c>
      <c r="G94" s="276">
        <v>0</v>
      </c>
    </row>
    <row r="95" spans="1:7" ht="12.75">
      <c r="A95" s="258">
        <v>211700403</v>
      </c>
      <c r="B95" s="275" t="s">
        <v>468</v>
      </c>
      <c r="C95" s="276">
        <v>-8014.87</v>
      </c>
      <c r="D95" s="276">
        <v>0</v>
      </c>
      <c r="E95" s="276">
        <v>0</v>
      </c>
      <c r="F95" s="276">
        <v>0</v>
      </c>
      <c r="G95" s="276">
        <v>0</v>
      </c>
    </row>
    <row r="96" spans="1:7" ht="12.75">
      <c r="A96" s="258">
        <v>211700404</v>
      </c>
      <c r="B96" s="275" t="s">
        <v>469</v>
      </c>
      <c r="C96" s="276">
        <v>-31102.37</v>
      </c>
      <c r="D96" s="276">
        <v>0</v>
      </c>
      <c r="E96" s="276">
        <v>0</v>
      </c>
      <c r="F96" s="276">
        <v>0</v>
      </c>
      <c r="G96" s="276">
        <v>0</v>
      </c>
    </row>
    <row r="97" spans="1:7" ht="12.75">
      <c r="A97" s="258">
        <v>211700405</v>
      </c>
      <c r="B97" s="275" t="s">
        <v>470</v>
      </c>
      <c r="C97" s="276">
        <v>-6525.05</v>
      </c>
      <c r="D97" s="276">
        <v>0</v>
      </c>
      <c r="E97" s="276">
        <v>0</v>
      </c>
      <c r="F97" s="276">
        <v>0</v>
      </c>
      <c r="G97" s="276">
        <v>0</v>
      </c>
    </row>
    <row r="98" spans="1:7" ht="12.75">
      <c r="A98" s="258">
        <v>211700407</v>
      </c>
      <c r="B98" s="275" t="s">
        <v>471</v>
      </c>
      <c r="C98" s="276">
        <v>-679.02</v>
      </c>
      <c r="D98" s="276">
        <v>0</v>
      </c>
      <c r="E98" s="276">
        <v>0</v>
      </c>
      <c r="F98" s="276">
        <v>0</v>
      </c>
      <c r="G98" s="276">
        <v>0</v>
      </c>
    </row>
    <row r="99" spans="1:7" ht="12.75">
      <c r="A99" s="258">
        <v>211700412</v>
      </c>
      <c r="B99" s="275" t="s">
        <v>472</v>
      </c>
      <c r="C99" s="276">
        <v>47903.86</v>
      </c>
      <c r="D99" s="276">
        <v>0</v>
      </c>
      <c r="E99" s="276">
        <v>0</v>
      </c>
      <c r="F99" s="276">
        <v>0</v>
      </c>
      <c r="G99" s="276">
        <v>0</v>
      </c>
    </row>
    <row r="100" spans="1:7" ht="12.75">
      <c r="A100" s="258">
        <v>211700415</v>
      </c>
      <c r="B100" s="275" t="s">
        <v>473</v>
      </c>
      <c r="C100" s="276">
        <v>-0.76</v>
      </c>
      <c r="D100" s="276">
        <v>0</v>
      </c>
      <c r="E100" s="276">
        <v>0</v>
      </c>
      <c r="F100" s="276">
        <v>0</v>
      </c>
      <c r="G100" s="276">
        <v>0</v>
      </c>
    </row>
    <row r="101" spans="1:7" ht="12.75">
      <c r="A101" s="258">
        <v>211700417</v>
      </c>
      <c r="B101" s="275" t="s">
        <v>474</v>
      </c>
      <c r="C101" s="276">
        <v>-10247.53</v>
      </c>
      <c r="D101" s="276">
        <v>0</v>
      </c>
      <c r="E101" s="276">
        <v>0</v>
      </c>
      <c r="F101" s="276">
        <v>0</v>
      </c>
      <c r="G101" s="276">
        <v>0</v>
      </c>
    </row>
    <row r="102" spans="1:7" ht="12.75">
      <c r="A102" s="258">
        <v>211700600</v>
      </c>
      <c r="B102" s="275" t="s">
        <v>475</v>
      </c>
      <c r="C102" s="276">
        <v>-5308.62</v>
      </c>
      <c r="D102" s="276">
        <v>0</v>
      </c>
      <c r="E102" s="276">
        <v>0</v>
      </c>
      <c r="F102" s="276">
        <v>0</v>
      </c>
      <c r="G102" s="276">
        <v>0</v>
      </c>
    </row>
    <row r="103" spans="1:7" ht="12.75">
      <c r="A103" s="258">
        <v>211700603</v>
      </c>
      <c r="B103" s="275" t="s">
        <v>476</v>
      </c>
      <c r="C103" s="276">
        <v>-150</v>
      </c>
      <c r="D103" s="276">
        <v>0</v>
      </c>
      <c r="E103" s="276">
        <v>0</v>
      </c>
      <c r="F103" s="276">
        <v>0</v>
      </c>
      <c r="G103" s="276">
        <v>0</v>
      </c>
    </row>
    <row r="104" spans="1:7" ht="12.75">
      <c r="A104" s="258">
        <v>211700608</v>
      </c>
      <c r="B104" s="275" t="s">
        <v>477</v>
      </c>
      <c r="C104" s="276">
        <v>-2482.42</v>
      </c>
      <c r="D104" s="276">
        <v>0</v>
      </c>
      <c r="E104" s="276">
        <v>0</v>
      </c>
      <c r="F104" s="276">
        <v>0</v>
      </c>
      <c r="G104" s="276">
        <v>0</v>
      </c>
    </row>
    <row r="105" spans="1:7" ht="12.75">
      <c r="A105" s="258">
        <v>211700611</v>
      </c>
      <c r="B105" s="275" t="s">
        <v>478</v>
      </c>
      <c r="C105" s="276">
        <v>-57</v>
      </c>
      <c r="D105" s="276">
        <v>0</v>
      </c>
      <c r="E105" s="276">
        <v>0</v>
      </c>
      <c r="F105" s="276">
        <v>0</v>
      </c>
      <c r="G105" s="276">
        <v>0</v>
      </c>
    </row>
    <row r="106" spans="1:7" s="270" customFormat="1" ht="12.75">
      <c r="A106" s="258">
        <v>211700612</v>
      </c>
      <c r="B106" s="275" t="s">
        <v>565</v>
      </c>
      <c r="C106" s="276">
        <v>1937</v>
      </c>
      <c r="D106" s="276">
        <v>0</v>
      </c>
      <c r="E106" s="276">
        <v>0</v>
      </c>
      <c r="F106" s="276">
        <v>0</v>
      </c>
      <c r="G106" s="276">
        <v>0</v>
      </c>
    </row>
    <row r="107" spans="1:7" s="270" customFormat="1" ht="12.75">
      <c r="A107" s="258">
        <v>211700616</v>
      </c>
      <c r="B107" s="275" t="s">
        <v>566</v>
      </c>
      <c r="C107" s="276">
        <v>74278.48</v>
      </c>
      <c r="D107" s="276">
        <v>0</v>
      </c>
      <c r="E107" s="276">
        <v>0</v>
      </c>
      <c r="F107" s="276">
        <v>0</v>
      </c>
      <c r="G107" s="276">
        <v>0</v>
      </c>
    </row>
    <row r="108" spans="1:8" ht="12.75">
      <c r="A108" s="251"/>
      <c r="B108" s="251" t="s">
        <v>490</v>
      </c>
      <c r="C108" s="252">
        <f>SUM(C63:C107)</f>
        <v>-1606739.7600000002</v>
      </c>
      <c r="D108" s="252">
        <f>SUM(D63:D105)</f>
        <v>0</v>
      </c>
      <c r="E108" s="252">
        <f>SUM(E63:E105)</f>
        <v>0</v>
      </c>
      <c r="F108" s="252">
        <f>SUM(F63:F105)</f>
        <v>0</v>
      </c>
      <c r="G108" s="252">
        <f>SUM(G63:G105)</f>
        <v>0</v>
      </c>
      <c r="H108" s="75"/>
    </row>
  </sheetData>
  <sheetProtection/>
  <mergeCells count="1"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PageLayoutView="0" workbookViewId="0" topLeftCell="A1">
      <selection activeCell="B19" sqref="B19"/>
    </sheetView>
  </sheetViews>
  <sheetFormatPr defaultColWidth="13.7109375" defaultRowHeight="15"/>
  <cols>
    <col min="1" max="1" width="22.57421875" style="187" customWidth="1"/>
    <col min="2" max="2" width="39.140625" style="187" customWidth="1"/>
    <col min="3" max="3" width="24.8515625" style="187" customWidth="1"/>
    <col min="4" max="4" width="6.7109375" style="187" customWidth="1"/>
    <col min="5" max="16384" width="13.7109375" style="187" customWidth="1"/>
  </cols>
  <sheetData>
    <row r="1" spans="1:3" ht="19.5" customHeight="1">
      <c r="A1" s="186" t="s">
        <v>53</v>
      </c>
      <c r="B1" s="186"/>
      <c r="C1" s="78"/>
    </row>
    <row r="2" spans="1:3" ht="12.75">
      <c r="A2" s="186" t="s">
        <v>56</v>
      </c>
      <c r="B2" s="186"/>
      <c r="C2" s="78"/>
    </row>
    <row r="3" ht="12.75">
      <c r="C3" s="78"/>
    </row>
    <row r="4" spans="1:3" ht="12.75">
      <c r="A4" s="43" t="s">
        <v>157</v>
      </c>
      <c r="B4" s="44"/>
      <c r="C4" s="79" t="s">
        <v>156</v>
      </c>
    </row>
    <row r="5" spans="1:2" ht="12.75">
      <c r="A5" s="323"/>
      <c r="B5" s="324"/>
    </row>
    <row r="6" spans="1:3" ht="12.75">
      <c r="A6" s="45" t="s">
        <v>131</v>
      </c>
      <c r="B6" s="46" t="s">
        <v>128</v>
      </c>
      <c r="C6" s="80" t="s">
        <v>1</v>
      </c>
    </row>
    <row r="7" spans="1:3" ht="12.75">
      <c r="A7" s="51"/>
      <c r="B7" s="81"/>
      <c r="C7" s="76"/>
    </row>
    <row r="8" spans="1:3" ht="12.75">
      <c r="A8" s="82"/>
      <c r="B8" s="82" t="s">
        <v>124</v>
      </c>
      <c r="C8" s="77">
        <f>SUM(C7:C7)</f>
        <v>0</v>
      </c>
    </row>
    <row r="10" spans="1:3" ht="12.75">
      <c r="A10" s="327" t="s">
        <v>158</v>
      </c>
      <c r="B10" s="328"/>
      <c r="C10" s="329"/>
    </row>
    <row r="11" ht="12.75">
      <c r="C11" s="79" t="s">
        <v>156</v>
      </c>
    </row>
    <row r="12" spans="1:3" ht="12.75">
      <c r="A12" s="45" t="s">
        <v>131</v>
      </c>
      <c r="B12" s="46" t="s">
        <v>128</v>
      </c>
      <c r="C12" s="80" t="s">
        <v>1</v>
      </c>
    </row>
    <row r="13" spans="1:3" ht="12.75">
      <c r="A13" s="51"/>
      <c r="B13" s="81"/>
      <c r="C13" s="76"/>
    </row>
    <row r="14" spans="1:3" ht="12.75">
      <c r="A14" s="82"/>
      <c r="B14" s="82" t="s">
        <v>124</v>
      </c>
      <c r="C14" s="77">
        <f>SUM(C13:C13)</f>
        <v>0</v>
      </c>
    </row>
  </sheetData>
  <sheetProtection/>
  <mergeCells count="2">
    <mergeCell ref="A5:B5"/>
    <mergeCell ref="A10:C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PageLayoutView="0" workbookViewId="0" topLeftCell="A1">
      <selection activeCell="A10" sqref="A10"/>
    </sheetView>
  </sheetViews>
  <sheetFormatPr defaultColWidth="27.140625" defaultRowHeight="15"/>
  <cols>
    <col min="1" max="1" width="22.28125" style="187" customWidth="1"/>
    <col min="2" max="2" width="36.00390625" style="187" customWidth="1"/>
    <col min="3" max="3" width="19.28125" style="187" customWidth="1"/>
    <col min="4" max="4" width="6.7109375" style="187" customWidth="1"/>
    <col min="5" max="16384" width="27.140625" style="187" customWidth="1"/>
  </cols>
  <sheetData>
    <row r="1" spans="1:2" s="4" customFormat="1" ht="22.5" customHeight="1">
      <c r="A1" s="2" t="s">
        <v>53</v>
      </c>
      <c r="B1" s="2"/>
    </row>
    <row r="2" spans="1:2" s="4" customFormat="1" ht="19.5" customHeight="1">
      <c r="A2" s="2" t="s">
        <v>56</v>
      </c>
      <c r="B2" s="2"/>
    </row>
    <row r="3" s="4" customFormat="1" ht="12.75"/>
    <row r="4" spans="1:3" s="4" customFormat="1" ht="12.75">
      <c r="A4" s="43" t="s">
        <v>159</v>
      </c>
      <c r="B4" s="43"/>
      <c r="C4" s="44" t="s">
        <v>74</v>
      </c>
    </row>
    <row r="5" spans="1:3" s="15" customFormat="1" ht="12.75">
      <c r="A5" s="13"/>
      <c r="B5" s="13"/>
      <c r="C5" s="14"/>
    </row>
    <row r="6" spans="1:4" ht="12.75">
      <c r="A6" s="45" t="s">
        <v>131</v>
      </c>
      <c r="B6" s="46" t="s">
        <v>128</v>
      </c>
      <c r="C6" s="89" t="s">
        <v>1</v>
      </c>
      <c r="D6" s="88"/>
    </row>
    <row r="7" spans="1:3" ht="12.75">
      <c r="A7" s="83"/>
      <c r="B7" s="90"/>
      <c r="C7" s="84"/>
    </row>
    <row r="8" spans="1:3" ht="12.75">
      <c r="A8" s="85"/>
      <c r="B8" s="85"/>
      <c r="C8" s="86"/>
    </row>
    <row r="9" spans="1:3" ht="12.75">
      <c r="A9" s="52"/>
      <c r="B9" s="52" t="s">
        <v>124</v>
      </c>
      <c r="C9" s="87">
        <f>+C8</f>
        <v>0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zoomScalePageLayoutView="0" workbookViewId="0" topLeftCell="A1">
      <selection activeCell="G20" sqref="G20"/>
    </sheetView>
  </sheetViews>
  <sheetFormatPr defaultColWidth="11.421875" defaultRowHeight="15"/>
  <cols>
    <col min="1" max="1" width="7.00390625" style="101" customWidth="1"/>
    <col min="2" max="2" width="13.57421875" style="18" customWidth="1"/>
    <col min="3" max="3" width="11.421875" style="18" customWidth="1"/>
    <col min="4" max="4" width="9.7109375" style="18" customWidth="1"/>
    <col min="5" max="5" width="10.8515625" style="18" bestFit="1" customWidth="1"/>
    <col min="6" max="6" width="7.8515625" style="18" customWidth="1"/>
    <col min="7" max="8" width="13.8515625" style="18" bestFit="1" customWidth="1"/>
    <col min="9" max="9" width="11.140625" style="18" customWidth="1"/>
    <col min="10" max="10" width="7.7109375" style="18" customWidth="1"/>
    <col min="11" max="11" width="12.8515625" style="18" bestFit="1" customWidth="1"/>
    <col min="12" max="12" width="12.57421875" style="18" customWidth="1"/>
    <col min="13" max="13" width="15.28125" style="18" customWidth="1"/>
    <col min="14" max="14" width="16.28125" style="18" customWidth="1"/>
    <col min="15" max="15" width="13.00390625" style="18" customWidth="1"/>
    <col min="16" max="16" width="12.28125" style="18" customWidth="1"/>
    <col min="17" max="17" width="8.8515625" style="18" customWidth="1"/>
    <col min="18" max="18" width="8.8515625" style="18" bestFit="1" customWidth="1"/>
    <col min="19" max="19" width="9.7109375" style="18" bestFit="1" customWidth="1"/>
    <col min="20" max="20" width="11.421875" style="18" bestFit="1" customWidth="1"/>
    <col min="21" max="21" width="12.421875" style="18" customWidth="1"/>
    <col min="22" max="22" width="10.00390625" style="18" customWidth="1"/>
    <col min="23" max="23" width="14.00390625" style="18" customWidth="1"/>
    <col min="24" max="24" width="11.421875" style="4" customWidth="1"/>
    <col min="25" max="150" width="11.421875" style="15" customWidth="1"/>
    <col min="151" max="16384" width="11.421875" style="75" customWidth="1"/>
  </cols>
  <sheetData>
    <row r="1" spans="1:23" ht="18" customHeight="1">
      <c r="A1" s="330" t="s">
        <v>581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</row>
    <row r="2" spans="1:23" ht="12.75">
      <c r="A2" s="186" t="s">
        <v>48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</row>
    <row r="3" spans="1:23" ht="12.7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</row>
    <row r="4" spans="1:23" ht="13.5" thickBo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</row>
    <row r="5" spans="1:23" ht="13.5" thickBot="1">
      <c r="A5" s="189" t="s">
        <v>49</v>
      </c>
      <c r="B5" s="333" t="s">
        <v>11</v>
      </c>
      <c r="C5" s="334"/>
      <c r="D5" s="187"/>
      <c r="E5" s="335" t="s">
        <v>166</v>
      </c>
      <c r="F5" s="336"/>
      <c r="G5" s="336"/>
      <c r="H5" s="33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</row>
    <row r="6" spans="1:24" ht="13.5" thickBot="1">
      <c r="A6" s="102"/>
      <c r="B6" s="103"/>
      <c r="C6" s="104"/>
      <c r="D6" s="75"/>
      <c r="E6" s="105"/>
      <c r="F6" s="105"/>
      <c r="G6" s="105"/>
      <c r="H6" s="10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15"/>
    </row>
    <row r="7" spans="1:23" ht="13.5" thickBot="1">
      <c r="A7" s="91"/>
      <c r="B7" s="338" t="s">
        <v>12</v>
      </c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40"/>
    </row>
    <row r="8" spans="1:23" ht="24" customHeight="1">
      <c r="A8" s="153"/>
      <c r="B8" s="106" t="s">
        <v>13</v>
      </c>
      <c r="C8" s="107" t="s">
        <v>14</v>
      </c>
      <c r="D8" s="107" t="s">
        <v>15</v>
      </c>
      <c r="E8" s="107" t="s">
        <v>16</v>
      </c>
      <c r="F8" s="331" t="s">
        <v>17</v>
      </c>
      <c r="G8" s="332"/>
      <c r="H8" s="107" t="s">
        <v>18</v>
      </c>
      <c r="I8" s="107" t="s">
        <v>19</v>
      </c>
      <c r="J8" s="331" t="s">
        <v>20</v>
      </c>
      <c r="K8" s="332"/>
      <c r="L8" s="107" t="s">
        <v>21</v>
      </c>
      <c r="M8" s="107" t="s">
        <v>22</v>
      </c>
      <c r="N8" s="107" t="s">
        <v>23</v>
      </c>
      <c r="O8" s="107" t="s">
        <v>24</v>
      </c>
      <c r="P8" s="107" t="s">
        <v>24</v>
      </c>
      <c r="Q8" s="107" t="s">
        <v>25</v>
      </c>
      <c r="R8" s="107" t="s">
        <v>26</v>
      </c>
      <c r="S8" s="107" t="s">
        <v>27</v>
      </c>
      <c r="T8" s="107" t="s">
        <v>28</v>
      </c>
      <c r="U8" s="154"/>
      <c r="V8" s="107" t="s">
        <v>30</v>
      </c>
      <c r="W8" s="154"/>
    </row>
    <row r="9" spans="1:23" ht="51.75" thickBot="1">
      <c r="A9" s="151" t="s">
        <v>10</v>
      </c>
      <c r="B9" s="108" t="s">
        <v>32</v>
      </c>
      <c r="C9" s="152"/>
      <c r="D9" s="152" t="s">
        <v>33</v>
      </c>
      <c r="E9" s="152" t="s">
        <v>34</v>
      </c>
      <c r="F9" s="109" t="s">
        <v>35</v>
      </c>
      <c r="G9" s="109" t="s">
        <v>36</v>
      </c>
      <c r="H9" s="152" t="s">
        <v>37</v>
      </c>
      <c r="I9" s="152" t="s">
        <v>38</v>
      </c>
      <c r="J9" s="109" t="s">
        <v>35</v>
      </c>
      <c r="K9" s="109" t="s">
        <v>36</v>
      </c>
      <c r="L9" s="152" t="s">
        <v>39</v>
      </c>
      <c r="M9" s="152" t="s">
        <v>40</v>
      </c>
      <c r="N9" s="152" t="s">
        <v>41</v>
      </c>
      <c r="O9" s="152" t="s">
        <v>42</v>
      </c>
      <c r="P9" s="152" t="s">
        <v>43</v>
      </c>
      <c r="Q9" s="152" t="s">
        <v>44</v>
      </c>
      <c r="R9" s="152" t="s">
        <v>45</v>
      </c>
      <c r="S9" s="152"/>
      <c r="T9" s="152"/>
      <c r="U9" s="152" t="s">
        <v>29</v>
      </c>
      <c r="V9" s="152" t="s">
        <v>46</v>
      </c>
      <c r="W9" s="152" t="s">
        <v>31</v>
      </c>
    </row>
    <row r="10" spans="1:23" ht="12.75">
      <c r="A10" s="92"/>
      <c r="B10" s="93"/>
      <c r="C10" s="94"/>
      <c r="D10" s="94"/>
      <c r="E10" s="94"/>
      <c r="F10" s="94"/>
      <c r="G10" s="94"/>
      <c r="H10" s="94"/>
      <c r="I10" s="94"/>
      <c r="J10" s="94"/>
      <c r="K10" s="266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</row>
    <row r="11" spans="1:23" ht="64.5">
      <c r="A11" s="95"/>
      <c r="B11" s="164" t="s">
        <v>229</v>
      </c>
      <c r="C11" s="163" t="s">
        <v>230</v>
      </c>
      <c r="D11" s="23" t="s">
        <v>231</v>
      </c>
      <c r="E11" s="23"/>
      <c r="F11" s="159"/>
      <c r="G11" s="159">
        <v>19860880</v>
      </c>
      <c r="H11" s="207">
        <f>G11-K11</f>
        <v>11022960</v>
      </c>
      <c r="I11" s="201" t="s">
        <v>398</v>
      </c>
      <c r="J11" s="159"/>
      <c r="K11" s="267">
        <v>8837920</v>
      </c>
      <c r="L11" s="172">
        <v>2673103.2</v>
      </c>
      <c r="M11" s="159">
        <v>8837920</v>
      </c>
      <c r="N11" s="162" t="s">
        <v>582</v>
      </c>
      <c r="O11" s="160">
        <v>40711</v>
      </c>
      <c r="P11" s="160">
        <v>42885</v>
      </c>
      <c r="Q11" s="23" t="s">
        <v>399</v>
      </c>
      <c r="R11" s="23" t="s">
        <v>232</v>
      </c>
      <c r="S11" s="163" t="s">
        <v>233</v>
      </c>
      <c r="T11" s="163" t="s">
        <v>234</v>
      </c>
      <c r="U11" s="160" t="s">
        <v>401</v>
      </c>
      <c r="V11" s="203" t="s">
        <v>400</v>
      </c>
      <c r="W11" s="23" t="s">
        <v>235</v>
      </c>
    </row>
    <row r="12" spans="1:23" ht="13.5" thickBot="1">
      <c r="A12" s="96"/>
      <c r="B12" s="97"/>
      <c r="C12" s="98"/>
      <c r="D12" s="98"/>
      <c r="E12" s="98"/>
      <c r="F12" s="98"/>
      <c r="G12" s="98"/>
      <c r="H12" s="98"/>
      <c r="I12" s="98"/>
      <c r="J12" s="98"/>
      <c r="K12" s="24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</row>
    <row r="13" spans="1:256" s="72" customFormat="1" ht="13.5" thickBot="1">
      <c r="A13" s="110"/>
      <c r="B13" s="111"/>
      <c r="C13" s="112"/>
      <c r="D13" s="113"/>
      <c r="E13" s="114"/>
      <c r="F13" s="115"/>
      <c r="G13" s="116"/>
      <c r="H13" s="117"/>
      <c r="I13" s="114"/>
      <c r="J13" s="118"/>
      <c r="K13" s="117">
        <f>+G13-H13</f>
        <v>0</v>
      </c>
      <c r="L13" s="117"/>
      <c r="M13" s="117">
        <f>+K13</f>
        <v>0</v>
      </c>
      <c r="N13" s="118"/>
      <c r="O13" s="119"/>
      <c r="P13" s="119"/>
      <c r="Q13" s="118"/>
      <c r="R13" s="118"/>
      <c r="S13" s="118"/>
      <c r="T13" s="118"/>
      <c r="U13" s="118"/>
      <c r="V13" s="119"/>
      <c r="W13" s="118"/>
      <c r="X13" s="4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20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  <c r="IR13" s="121"/>
      <c r="IS13" s="121"/>
      <c r="IT13" s="121"/>
      <c r="IU13" s="121"/>
      <c r="IV13" s="121"/>
    </row>
    <row r="14" spans="1:23" ht="12.75">
      <c r="A14" s="99"/>
      <c r="B14" s="100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0"/>
    </row>
    <row r="15" spans="1:256" s="186" customFormat="1" ht="13.5" thickBot="1">
      <c r="A15" s="122"/>
      <c r="B15" s="123" t="s">
        <v>47</v>
      </c>
      <c r="C15" s="124"/>
      <c r="D15" s="124"/>
      <c r="E15" s="124"/>
      <c r="F15" s="124"/>
      <c r="G15" s="125">
        <f>SUM(G11:G14)</f>
        <v>19860880</v>
      </c>
      <c r="H15" s="125">
        <f>SUM(H11:H14)</f>
        <v>11022960</v>
      </c>
      <c r="I15" s="124"/>
      <c r="J15" s="124"/>
      <c r="K15" s="125">
        <f>SUM(K11:K14)</f>
        <v>8837920</v>
      </c>
      <c r="L15" s="125">
        <f>SUM(L11:L14)</f>
        <v>2673103.2</v>
      </c>
      <c r="M15" s="125">
        <f>SUM(M11:M14)</f>
        <v>8837920</v>
      </c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2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  <c r="IF15" s="127"/>
      <c r="IG15" s="127"/>
      <c r="IH15" s="127"/>
      <c r="II15" s="127"/>
      <c r="IJ15" s="127"/>
      <c r="IK15" s="127"/>
      <c r="IL15" s="127"/>
      <c r="IM15" s="127"/>
      <c r="IN15" s="127"/>
      <c r="IO15" s="127"/>
      <c r="IP15" s="127"/>
      <c r="IQ15" s="127"/>
      <c r="IR15" s="127"/>
      <c r="IS15" s="127"/>
      <c r="IT15" s="127"/>
      <c r="IU15" s="127"/>
      <c r="IV15" s="127"/>
    </row>
    <row r="16" spans="1:256" s="186" customFormat="1" ht="12.75">
      <c r="A16" s="128"/>
      <c r="B16" s="129"/>
      <c r="C16" s="129"/>
      <c r="D16" s="129"/>
      <c r="E16" s="129"/>
      <c r="F16" s="129"/>
      <c r="G16" s="130"/>
      <c r="H16" s="130"/>
      <c r="I16" s="129"/>
      <c r="J16" s="129"/>
      <c r="K16" s="130"/>
      <c r="L16" s="130"/>
      <c r="M16" s="130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2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  <c r="IC16" s="127"/>
      <c r="ID16" s="127"/>
      <c r="IE16" s="127"/>
      <c r="IF16" s="127"/>
      <c r="IG16" s="127"/>
      <c r="IH16" s="127"/>
      <c r="II16" s="127"/>
      <c r="IJ16" s="127"/>
      <c r="IK16" s="127"/>
      <c r="IL16" s="127"/>
      <c r="IM16" s="127"/>
      <c r="IN16" s="127"/>
      <c r="IO16" s="127"/>
      <c r="IP16" s="127"/>
      <c r="IQ16" s="127"/>
      <c r="IR16" s="127"/>
      <c r="IS16" s="127"/>
      <c r="IT16" s="127"/>
      <c r="IU16" s="127"/>
      <c r="IV16" s="127"/>
    </row>
    <row r="17" spans="1:256" s="186" customFormat="1" ht="12.75">
      <c r="A17" s="128"/>
      <c r="B17" s="129"/>
      <c r="C17" s="129"/>
      <c r="D17" s="129"/>
      <c r="E17" s="129"/>
      <c r="F17" s="129"/>
      <c r="G17" s="130"/>
      <c r="H17" s="130"/>
      <c r="I17" s="130"/>
      <c r="J17" s="129"/>
      <c r="K17" s="130"/>
      <c r="L17" s="130"/>
      <c r="M17" s="130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2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  <c r="HZ17" s="127"/>
      <c r="IA17" s="127"/>
      <c r="IB17" s="127"/>
      <c r="IC17" s="127"/>
      <c r="ID17" s="127"/>
      <c r="IE17" s="127"/>
      <c r="IF17" s="127"/>
      <c r="IG17" s="127"/>
      <c r="IH17" s="127"/>
      <c r="II17" s="127"/>
      <c r="IJ17" s="127"/>
      <c r="IK17" s="127"/>
      <c r="IL17" s="127"/>
      <c r="IM17" s="127"/>
      <c r="IN17" s="127"/>
      <c r="IO17" s="127"/>
      <c r="IP17" s="127"/>
      <c r="IQ17" s="127"/>
      <c r="IR17" s="127"/>
      <c r="IS17" s="127"/>
      <c r="IT17" s="127"/>
      <c r="IU17" s="127"/>
      <c r="IV17" s="127"/>
    </row>
  </sheetData>
  <sheetProtection/>
  <mergeCells count="6">
    <mergeCell ref="A1:W1"/>
    <mergeCell ref="F8:G8"/>
    <mergeCell ref="J8:K8"/>
    <mergeCell ref="B5:C5"/>
    <mergeCell ref="E5:H5"/>
    <mergeCell ref="B7:W7"/>
  </mergeCells>
  <printOptions horizontalCentered="1"/>
  <pageMargins left="0.1968503937007874" right="0.11811023622047245" top="0.7480314960629921" bottom="0.7480314960629921" header="0.31496062992125984" footer="0.31496062992125984"/>
  <pageSetup fitToHeight="1" fitToWidth="1" horizontalDpi="300" verticalDpi="300" orientation="landscape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zoomScalePageLayoutView="0" workbookViewId="0" topLeftCell="A1">
      <selection activeCell="G63" sqref="G63"/>
    </sheetView>
  </sheetViews>
  <sheetFormatPr defaultColWidth="11.421875" defaultRowHeight="15"/>
  <cols>
    <col min="1" max="1" width="11.7109375" style="187" customWidth="1"/>
    <col min="2" max="2" width="45.421875" style="187" customWidth="1"/>
    <col min="3" max="3" width="19.421875" style="58" customWidth="1"/>
    <col min="4" max="4" width="6.7109375" style="58" customWidth="1"/>
    <col min="5" max="16384" width="11.421875" style="187" customWidth="1"/>
  </cols>
  <sheetData>
    <row r="1" spans="1:2" ht="12.75">
      <c r="A1" s="2" t="s">
        <v>53</v>
      </c>
      <c r="B1" s="2"/>
    </row>
    <row r="2" spans="1:2" ht="12.75">
      <c r="A2" s="2" t="s">
        <v>55</v>
      </c>
      <c r="B2" s="2"/>
    </row>
    <row r="3" spans="3:4" s="4" customFormat="1" ht="12.75">
      <c r="C3" s="59"/>
      <c r="D3" s="59"/>
    </row>
    <row r="4" spans="1:3" s="4" customFormat="1" ht="15" customHeight="1">
      <c r="A4" s="44" t="s">
        <v>118</v>
      </c>
      <c r="C4" s="44" t="s">
        <v>77</v>
      </c>
    </row>
    <row r="5" spans="1:4" ht="19.5" customHeight="1">
      <c r="A5" s="60"/>
      <c r="B5" s="60"/>
      <c r="C5" s="60"/>
      <c r="D5" s="132"/>
    </row>
    <row r="6" spans="1:4" ht="12.75">
      <c r="A6" s="54" t="s">
        <v>131</v>
      </c>
      <c r="B6" s="55" t="s">
        <v>128</v>
      </c>
      <c r="C6" s="135" t="s">
        <v>1</v>
      </c>
      <c r="D6" s="133"/>
    </row>
    <row r="7" spans="1:4" ht="12.75">
      <c r="A7" s="294">
        <v>411200101</v>
      </c>
      <c r="B7" s="290" t="s">
        <v>132</v>
      </c>
      <c r="C7" s="276">
        <v>4739123.33</v>
      </c>
      <c r="D7" s="131"/>
    </row>
    <row r="8" spans="1:4" ht="12.75">
      <c r="A8" s="294">
        <v>411200102</v>
      </c>
      <c r="B8" s="290" t="s">
        <v>176</v>
      </c>
      <c r="C8" s="276">
        <v>542999</v>
      </c>
      <c r="D8" s="131"/>
    </row>
    <row r="9" spans="1:4" ht="12.75">
      <c r="A9" s="294">
        <v>411200103</v>
      </c>
      <c r="B9" s="290" t="s">
        <v>133</v>
      </c>
      <c r="C9" s="276">
        <v>464854.9</v>
      </c>
      <c r="D9" s="131"/>
    </row>
    <row r="10" spans="1:4" ht="12.75">
      <c r="A10" s="294">
        <v>411200201</v>
      </c>
      <c r="B10" s="290" t="s">
        <v>134</v>
      </c>
      <c r="C10" s="276">
        <v>10335</v>
      </c>
      <c r="D10" s="131"/>
    </row>
    <row r="11" spans="1:4" ht="12.75">
      <c r="A11" s="294">
        <v>411201204</v>
      </c>
      <c r="B11" s="290" t="s">
        <v>177</v>
      </c>
      <c r="C11" s="276">
        <v>28037</v>
      </c>
      <c r="D11" s="131"/>
    </row>
    <row r="12" spans="1:4" ht="12.75">
      <c r="A12" s="294">
        <v>411300103</v>
      </c>
      <c r="B12" s="290" t="s">
        <v>251</v>
      </c>
      <c r="C12" s="276">
        <v>9946</v>
      </c>
      <c r="D12" s="131"/>
    </row>
    <row r="13" spans="1:4" ht="12.75">
      <c r="A13" s="294">
        <v>411600101</v>
      </c>
      <c r="B13" s="290" t="s">
        <v>252</v>
      </c>
      <c r="C13" s="276">
        <v>823</v>
      </c>
      <c r="D13" s="131"/>
    </row>
    <row r="14" spans="1:4" ht="12.75">
      <c r="A14" s="294">
        <v>411600102</v>
      </c>
      <c r="B14" s="290" t="s">
        <v>252</v>
      </c>
      <c r="C14" s="276">
        <v>1177</v>
      </c>
      <c r="D14" s="131"/>
    </row>
    <row r="15" spans="1:4" ht="12.75">
      <c r="A15" s="294">
        <v>414100201</v>
      </c>
      <c r="B15" s="290" t="s">
        <v>253</v>
      </c>
      <c r="C15" s="276">
        <v>33183</v>
      </c>
      <c r="D15" s="131"/>
    </row>
    <row r="16" spans="1:4" ht="12.75">
      <c r="A16" s="294">
        <v>414100203</v>
      </c>
      <c r="B16" s="290" t="s">
        <v>254</v>
      </c>
      <c r="C16" s="276">
        <v>920</v>
      </c>
      <c r="D16" s="131"/>
    </row>
    <row r="17" spans="1:4" ht="12.75">
      <c r="A17" s="294">
        <v>414100204</v>
      </c>
      <c r="B17" s="290" t="s">
        <v>255</v>
      </c>
      <c r="C17" s="276">
        <v>177</v>
      </c>
      <c r="D17" s="131"/>
    </row>
    <row r="18" spans="1:4" ht="12.75">
      <c r="A18" s="294">
        <v>414100206</v>
      </c>
      <c r="B18" s="290" t="s">
        <v>236</v>
      </c>
      <c r="C18" s="276">
        <v>64</v>
      </c>
      <c r="D18" s="131"/>
    </row>
    <row r="19" spans="1:4" ht="12.75">
      <c r="A19" s="294">
        <v>414100207</v>
      </c>
      <c r="B19" s="290" t="s">
        <v>178</v>
      </c>
      <c r="C19" s="276">
        <v>6300</v>
      </c>
      <c r="D19" s="131"/>
    </row>
    <row r="20" spans="1:4" ht="12.75">
      <c r="A20" s="294">
        <v>414300101</v>
      </c>
      <c r="B20" s="290" t="s">
        <v>256</v>
      </c>
      <c r="C20" s="276">
        <v>3974</v>
      </c>
      <c r="D20" s="131"/>
    </row>
    <row r="21" spans="1:4" ht="12.75">
      <c r="A21" s="294">
        <v>414300102</v>
      </c>
      <c r="B21" s="290" t="s">
        <v>179</v>
      </c>
      <c r="C21" s="276">
        <v>37609</v>
      </c>
      <c r="D21" s="131"/>
    </row>
    <row r="22" spans="1:4" ht="12.75">
      <c r="A22" s="294">
        <v>414300106</v>
      </c>
      <c r="B22" s="290" t="s">
        <v>180</v>
      </c>
      <c r="C22" s="276">
        <v>13966</v>
      </c>
      <c r="D22" s="131"/>
    </row>
    <row r="23" spans="1:4" ht="12.75">
      <c r="A23" s="294">
        <v>414300111</v>
      </c>
      <c r="B23" s="290" t="s">
        <v>257</v>
      </c>
      <c r="C23" s="276">
        <v>39726</v>
      </c>
      <c r="D23" s="131"/>
    </row>
    <row r="24" spans="1:4" ht="12.75">
      <c r="A24" s="294">
        <v>414300113</v>
      </c>
      <c r="B24" s="290" t="s">
        <v>258</v>
      </c>
      <c r="C24" s="276">
        <v>35850</v>
      </c>
      <c r="D24" s="131"/>
    </row>
    <row r="25" spans="1:4" ht="12.75">
      <c r="A25" s="294">
        <v>414300115</v>
      </c>
      <c r="B25" s="290" t="s">
        <v>259</v>
      </c>
      <c r="C25" s="276">
        <v>1147</v>
      </c>
      <c r="D25" s="131"/>
    </row>
    <row r="26" spans="1:4" ht="12.75">
      <c r="A26" s="294">
        <v>414300116</v>
      </c>
      <c r="B26" s="290" t="s">
        <v>259</v>
      </c>
      <c r="C26" s="276">
        <v>413</v>
      </c>
      <c r="D26" s="131"/>
    </row>
    <row r="27" spans="1:4" ht="12.75">
      <c r="A27" s="294">
        <v>414300118</v>
      </c>
      <c r="B27" s="290" t="s">
        <v>260</v>
      </c>
      <c r="C27" s="276">
        <v>6061</v>
      </c>
      <c r="D27" s="131"/>
    </row>
    <row r="28" spans="1:4" ht="12.75">
      <c r="A28" s="294">
        <v>414300119</v>
      </c>
      <c r="B28" s="290" t="s">
        <v>181</v>
      </c>
      <c r="C28" s="276">
        <v>76614</v>
      </c>
      <c r="D28" s="131"/>
    </row>
    <row r="29" spans="1:4" ht="12.75">
      <c r="A29" s="294">
        <v>414300121</v>
      </c>
      <c r="B29" s="290" t="s">
        <v>371</v>
      </c>
      <c r="C29" s="276">
        <v>59</v>
      </c>
      <c r="D29" s="131"/>
    </row>
    <row r="30" spans="1:4" ht="12.75">
      <c r="A30" s="294">
        <v>414300122</v>
      </c>
      <c r="B30" s="290" t="s">
        <v>280</v>
      </c>
      <c r="C30" s="276">
        <v>42</v>
      </c>
      <c r="D30" s="131"/>
    </row>
    <row r="31" spans="1:4" ht="12.75">
      <c r="A31" s="294">
        <v>414300123</v>
      </c>
      <c r="B31" s="290" t="s">
        <v>261</v>
      </c>
      <c r="C31" s="276">
        <v>25454</v>
      </c>
      <c r="D31" s="131"/>
    </row>
    <row r="32" spans="1:4" ht="12.75">
      <c r="A32" s="294">
        <v>414300124</v>
      </c>
      <c r="B32" s="290" t="s">
        <v>262</v>
      </c>
      <c r="C32" s="276">
        <v>5645</v>
      </c>
      <c r="D32" s="131"/>
    </row>
    <row r="33" spans="1:4" ht="12.75">
      <c r="A33" s="294">
        <v>414300125</v>
      </c>
      <c r="B33" s="290" t="s">
        <v>263</v>
      </c>
      <c r="C33" s="276">
        <v>179</v>
      </c>
      <c r="D33" s="131"/>
    </row>
    <row r="34" spans="1:4" ht="12.75">
      <c r="A34" s="294">
        <v>414300127</v>
      </c>
      <c r="B34" s="290" t="s">
        <v>264</v>
      </c>
      <c r="C34" s="276">
        <v>5080</v>
      </c>
      <c r="D34" s="131"/>
    </row>
    <row r="35" spans="1:4" ht="12.75">
      <c r="A35" s="294">
        <v>414300128</v>
      </c>
      <c r="B35" s="290" t="s">
        <v>265</v>
      </c>
      <c r="C35" s="276">
        <v>484</v>
      </c>
      <c r="D35" s="131"/>
    </row>
    <row r="36" spans="1:4" ht="12.75">
      <c r="A36" s="294">
        <v>414300130</v>
      </c>
      <c r="B36" s="290" t="s">
        <v>266</v>
      </c>
      <c r="C36" s="276">
        <v>448</v>
      </c>
      <c r="D36" s="131"/>
    </row>
    <row r="37" spans="1:4" ht="12.75">
      <c r="A37" s="294">
        <v>414300131</v>
      </c>
      <c r="B37" s="290" t="s">
        <v>182</v>
      </c>
      <c r="C37" s="276">
        <v>1079</v>
      </c>
      <c r="D37" s="131"/>
    </row>
    <row r="38" spans="1:4" ht="12.75">
      <c r="A38" s="294">
        <v>414300135</v>
      </c>
      <c r="B38" s="290" t="s">
        <v>267</v>
      </c>
      <c r="C38" s="276">
        <v>1033</v>
      </c>
      <c r="D38" s="131"/>
    </row>
    <row r="39" spans="1:4" s="216" customFormat="1" ht="12.75">
      <c r="A39" s="295">
        <v>414300137</v>
      </c>
      <c r="B39" s="290" t="s">
        <v>481</v>
      </c>
      <c r="C39" s="276">
        <v>187</v>
      </c>
      <c r="D39" s="131"/>
    </row>
    <row r="40" spans="1:4" ht="12.75">
      <c r="A40" s="294">
        <v>414300138</v>
      </c>
      <c r="B40" s="290" t="s">
        <v>372</v>
      </c>
      <c r="C40" s="276">
        <v>17813</v>
      </c>
      <c r="D40" s="131"/>
    </row>
    <row r="41" spans="1:4" ht="12.75">
      <c r="A41" s="294">
        <v>414300140</v>
      </c>
      <c r="B41" s="290" t="s">
        <v>373</v>
      </c>
      <c r="C41" s="276">
        <v>294</v>
      </c>
      <c r="D41" s="131"/>
    </row>
    <row r="42" spans="1:4" ht="12.75">
      <c r="A42" s="294">
        <v>414300141</v>
      </c>
      <c r="B42" s="299" t="s">
        <v>571</v>
      </c>
      <c r="C42" s="276">
        <v>73672</v>
      </c>
      <c r="D42" s="131"/>
    </row>
    <row r="43" spans="1:4" ht="12.75">
      <c r="A43" s="294">
        <v>415100101</v>
      </c>
      <c r="B43" s="290" t="s">
        <v>183</v>
      </c>
      <c r="C43" s="276">
        <v>4628</v>
      </c>
      <c r="D43" s="131"/>
    </row>
    <row r="44" spans="1:4" ht="12.75">
      <c r="A44" s="294">
        <v>415100102</v>
      </c>
      <c r="B44" s="290" t="s">
        <v>184</v>
      </c>
      <c r="C44" s="276">
        <v>5992</v>
      </c>
      <c r="D44" s="131"/>
    </row>
    <row r="45" spans="1:4" ht="12.75">
      <c r="A45" s="294">
        <v>415100103</v>
      </c>
      <c r="B45" s="290" t="s">
        <v>185</v>
      </c>
      <c r="C45" s="276">
        <v>3640</v>
      </c>
      <c r="D45" s="131"/>
    </row>
    <row r="46" spans="1:4" ht="12.75">
      <c r="A46" s="294">
        <v>415100105</v>
      </c>
      <c r="B46" s="290" t="s">
        <v>268</v>
      </c>
      <c r="C46" s="276">
        <v>5130</v>
      </c>
      <c r="D46" s="131"/>
    </row>
    <row r="47" spans="1:4" ht="12.75">
      <c r="A47" s="294">
        <v>415100106</v>
      </c>
      <c r="B47" s="290" t="s">
        <v>269</v>
      </c>
      <c r="C47" s="276">
        <v>47543</v>
      </c>
      <c r="D47" s="131"/>
    </row>
    <row r="48" spans="1:4" ht="12.75">
      <c r="A48" s="294">
        <v>415100107</v>
      </c>
      <c r="B48" s="290" t="s">
        <v>270</v>
      </c>
      <c r="C48" s="276">
        <v>62272</v>
      </c>
      <c r="D48" s="131"/>
    </row>
    <row r="49" spans="1:4" ht="12.75">
      <c r="A49" s="294">
        <v>415100109</v>
      </c>
      <c r="B49" s="290" t="s">
        <v>271</v>
      </c>
      <c r="C49" s="276">
        <v>1248</v>
      </c>
      <c r="D49" s="131"/>
    </row>
    <row r="50" spans="1:4" ht="12.75">
      <c r="A50" s="294">
        <v>415100111</v>
      </c>
      <c r="B50" s="290" t="s">
        <v>186</v>
      </c>
      <c r="C50" s="276">
        <v>950</v>
      </c>
      <c r="D50" s="131"/>
    </row>
    <row r="51" spans="1:4" ht="12.75">
      <c r="A51" s="294">
        <v>415100114</v>
      </c>
      <c r="B51" s="290" t="s">
        <v>187</v>
      </c>
      <c r="C51" s="276">
        <v>1300</v>
      </c>
      <c r="D51" s="131"/>
    </row>
    <row r="52" spans="1:4" ht="12.75">
      <c r="A52" s="294">
        <v>415100115</v>
      </c>
      <c r="B52" s="290" t="s">
        <v>237</v>
      </c>
      <c r="C52" s="276">
        <v>6536</v>
      </c>
      <c r="D52" s="131"/>
    </row>
    <row r="53" spans="1:4" ht="12.75">
      <c r="A53" s="294">
        <v>415100116</v>
      </c>
      <c r="B53" s="290" t="s">
        <v>188</v>
      </c>
      <c r="C53" s="276">
        <v>3.37</v>
      </c>
      <c r="D53" s="131"/>
    </row>
    <row r="54" spans="1:4" ht="12.75">
      <c r="A54" s="294">
        <v>415100122</v>
      </c>
      <c r="B54" s="290" t="s">
        <v>189</v>
      </c>
      <c r="C54" s="276">
        <v>300</v>
      </c>
      <c r="D54" s="131"/>
    </row>
    <row r="55" spans="1:4" s="206" customFormat="1" ht="12.75">
      <c r="A55" s="295">
        <v>415100127</v>
      </c>
      <c r="B55" s="290" t="s">
        <v>439</v>
      </c>
      <c r="C55" s="276">
        <v>200</v>
      </c>
      <c r="D55" s="131"/>
    </row>
    <row r="56" spans="1:4" ht="12.75">
      <c r="A56" s="294">
        <v>415100128</v>
      </c>
      <c r="B56" s="290" t="s">
        <v>272</v>
      </c>
      <c r="C56" s="276">
        <v>2992</v>
      </c>
      <c r="D56" s="131"/>
    </row>
    <row r="57" spans="1:4" ht="12.75">
      <c r="A57" s="294">
        <v>416200101</v>
      </c>
      <c r="B57" s="290" t="s">
        <v>190</v>
      </c>
      <c r="C57" s="276">
        <v>81281.7</v>
      </c>
      <c r="D57" s="131"/>
    </row>
    <row r="58" spans="1:4" ht="12.75">
      <c r="A58" s="294">
        <v>416200103</v>
      </c>
      <c r="B58" s="290" t="s">
        <v>191</v>
      </c>
      <c r="C58" s="276">
        <v>34741.84</v>
      </c>
      <c r="D58" s="131"/>
    </row>
    <row r="59" spans="1:4" ht="12.75">
      <c r="A59" s="294">
        <v>416200104</v>
      </c>
      <c r="B59" s="290" t="s">
        <v>192</v>
      </c>
      <c r="C59" s="276">
        <v>16310</v>
      </c>
      <c r="D59" s="131"/>
    </row>
    <row r="60" spans="1:4" ht="12.75">
      <c r="A60" s="294">
        <v>416200105</v>
      </c>
      <c r="B60" s="290" t="s">
        <v>193</v>
      </c>
      <c r="C60" s="276">
        <v>145515</v>
      </c>
      <c r="D60" s="131"/>
    </row>
    <row r="61" spans="1:4" ht="12.75">
      <c r="A61" s="294">
        <v>416200106</v>
      </c>
      <c r="B61" s="290" t="s">
        <v>194</v>
      </c>
      <c r="C61" s="276">
        <v>9187</v>
      </c>
      <c r="D61" s="131"/>
    </row>
    <row r="62" spans="1:4" ht="12.75">
      <c r="A62" s="294">
        <v>416200108</v>
      </c>
      <c r="B62" s="290" t="s">
        <v>195</v>
      </c>
      <c r="C62" s="276">
        <v>133354.51</v>
      </c>
      <c r="D62" s="131"/>
    </row>
    <row r="63" spans="1:4" ht="12.75">
      <c r="A63" s="294">
        <v>416200112</v>
      </c>
      <c r="B63" s="290" t="s">
        <v>281</v>
      </c>
      <c r="C63" s="276">
        <v>2814</v>
      </c>
      <c r="D63" s="131"/>
    </row>
    <row r="64" spans="1:4" ht="12.75">
      <c r="A64" s="294">
        <v>416200114</v>
      </c>
      <c r="B64" s="290" t="s">
        <v>273</v>
      </c>
      <c r="C64" s="276">
        <v>3826</v>
      </c>
      <c r="D64" s="131"/>
    </row>
    <row r="65" spans="1:4" ht="12.75">
      <c r="A65" s="258"/>
      <c r="B65" s="290" t="s">
        <v>238</v>
      </c>
      <c r="C65" s="276">
        <v>6754532.65</v>
      </c>
      <c r="D65" s="131"/>
    </row>
    <row r="66" spans="1:4" ht="12.75">
      <c r="A66" s="294">
        <v>421100101</v>
      </c>
      <c r="B66" s="290" t="s">
        <v>135</v>
      </c>
      <c r="C66" s="276">
        <v>3700550.93</v>
      </c>
      <c r="D66" s="131"/>
    </row>
    <row r="67" spans="1:4" ht="12.75">
      <c r="A67" s="294">
        <v>421100102</v>
      </c>
      <c r="B67" s="290" t="s">
        <v>136</v>
      </c>
      <c r="C67" s="276">
        <v>1654622.58</v>
      </c>
      <c r="D67" s="131"/>
    </row>
    <row r="68" spans="1:4" ht="12.75">
      <c r="A68" s="294">
        <v>421100103</v>
      </c>
      <c r="B68" s="290" t="s">
        <v>137</v>
      </c>
      <c r="C68" s="276">
        <v>163554.15</v>
      </c>
      <c r="D68" s="131"/>
    </row>
    <row r="69" spans="1:4" ht="12.75">
      <c r="A69" s="294">
        <v>421100104</v>
      </c>
      <c r="B69" s="290" t="s">
        <v>196</v>
      </c>
      <c r="C69" s="276">
        <v>306103.24</v>
      </c>
      <c r="D69" s="131"/>
    </row>
    <row r="70" spans="1:4" ht="12.75">
      <c r="A70" s="294">
        <v>421100105</v>
      </c>
      <c r="B70" s="290" t="s">
        <v>197</v>
      </c>
      <c r="C70" s="276">
        <v>53422.2</v>
      </c>
      <c r="D70" s="131"/>
    </row>
    <row r="71" spans="1:4" ht="12.75">
      <c r="A71" s="294">
        <v>421100106</v>
      </c>
      <c r="B71" s="290" t="s">
        <v>198</v>
      </c>
      <c r="C71" s="276">
        <v>7205.88</v>
      </c>
      <c r="D71" s="131"/>
    </row>
    <row r="72" spans="1:4" ht="12.75">
      <c r="A72" s="294">
        <v>421100109</v>
      </c>
      <c r="B72" s="290" t="s">
        <v>199</v>
      </c>
      <c r="C72" s="276">
        <v>23121.7</v>
      </c>
      <c r="D72" s="131"/>
    </row>
    <row r="73" spans="1:4" s="241" customFormat="1" ht="12.75">
      <c r="A73" s="295">
        <v>421308355</v>
      </c>
      <c r="B73" s="290" t="s">
        <v>531</v>
      </c>
      <c r="C73" s="276">
        <v>146991.75</v>
      </c>
      <c r="D73" s="58"/>
    </row>
    <row r="74" spans="1:3" ht="12.75">
      <c r="A74" s="296"/>
      <c r="B74" s="300" t="s">
        <v>274</v>
      </c>
      <c r="C74" s="276">
        <v>6055572.43</v>
      </c>
    </row>
    <row r="75" spans="1:3" ht="12.75">
      <c r="A75" s="166"/>
      <c r="B75" s="166" t="s">
        <v>248</v>
      </c>
      <c r="C75" s="167">
        <f>+C65+C74</f>
        <v>12810105.08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PageLayoutView="0" workbookViewId="0" topLeftCell="A1">
      <selection activeCell="D1" sqref="D1"/>
    </sheetView>
  </sheetViews>
  <sheetFormatPr defaultColWidth="11.421875" defaultRowHeight="15"/>
  <cols>
    <col min="1" max="1" width="22.28125" style="187" customWidth="1"/>
    <col min="2" max="2" width="50.00390625" style="187" bestFit="1" customWidth="1"/>
    <col min="3" max="3" width="14.140625" style="187" bestFit="1" customWidth="1"/>
    <col min="4" max="4" width="22.28125" style="187" customWidth="1"/>
    <col min="5" max="5" width="6.7109375" style="187" customWidth="1"/>
    <col min="6" max="16384" width="11.421875" style="187" customWidth="1"/>
  </cols>
  <sheetData>
    <row r="1" spans="1:3" ht="12.75">
      <c r="A1" s="2" t="s">
        <v>53</v>
      </c>
      <c r="B1" s="2"/>
      <c r="C1" s="58"/>
    </row>
    <row r="2" spans="1:3" ht="12.75">
      <c r="A2" s="2" t="s">
        <v>55</v>
      </c>
      <c r="B2" s="2"/>
      <c r="C2" s="58"/>
    </row>
    <row r="3" spans="1:4" ht="12.75">
      <c r="A3" s="4"/>
      <c r="B3" s="4"/>
      <c r="C3" s="59"/>
      <c r="D3" s="4"/>
    </row>
    <row r="4" spans="1:4" ht="19.5" customHeight="1">
      <c r="A4" s="325" t="s">
        <v>162</v>
      </c>
      <c r="B4" s="326"/>
      <c r="C4" s="59"/>
      <c r="D4" s="44" t="s">
        <v>119</v>
      </c>
    </row>
    <row r="5" spans="1:4" ht="12.75">
      <c r="A5" s="60"/>
      <c r="B5" s="60"/>
      <c r="C5" s="60"/>
      <c r="D5" s="60"/>
    </row>
    <row r="6" spans="1:4" ht="12.75">
      <c r="A6" s="54" t="s">
        <v>131</v>
      </c>
      <c r="B6" s="55" t="s">
        <v>128</v>
      </c>
      <c r="C6" s="135" t="s">
        <v>1</v>
      </c>
      <c r="D6" s="136" t="s">
        <v>112</v>
      </c>
    </row>
    <row r="7" spans="1:4" ht="12.75">
      <c r="A7" s="137"/>
      <c r="B7" s="137"/>
      <c r="C7" s="138"/>
      <c r="D7" s="72"/>
    </row>
    <row r="8" spans="1:4" ht="12.75">
      <c r="A8" s="137"/>
      <c r="B8" s="137"/>
      <c r="C8" s="138"/>
      <c r="D8" s="72"/>
    </row>
    <row r="9" spans="1:4" ht="12.75">
      <c r="A9" s="134"/>
      <c r="B9" s="134" t="s">
        <v>124</v>
      </c>
      <c r="C9" s="205">
        <f>SUM(C7:C8)</f>
        <v>0</v>
      </c>
      <c r="D9" s="63"/>
    </row>
  </sheetData>
  <sheetProtection/>
  <mergeCells count="1">
    <mergeCell ref="A4:B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zoomScalePageLayoutView="0" workbookViewId="0" topLeftCell="A1">
      <selection activeCell="G1" sqref="G1:I16384"/>
    </sheetView>
  </sheetViews>
  <sheetFormatPr defaultColWidth="11.421875" defaultRowHeight="15"/>
  <cols>
    <col min="1" max="1" width="12.8515625" style="187" customWidth="1"/>
    <col min="2" max="2" width="40.140625" style="187" customWidth="1"/>
    <col min="3" max="3" width="16.421875" style="58" customWidth="1"/>
    <col min="4" max="4" width="15.28125" style="143" customWidth="1"/>
    <col min="5" max="5" width="6.7109375" style="187" customWidth="1"/>
    <col min="6" max="16384" width="11.421875" style="187" customWidth="1"/>
  </cols>
  <sheetData>
    <row r="1" spans="1:4" s="4" customFormat="1" ht="12.75">
      <c r="A1" s="2" t="s">
        <v>53</v>
      </c>
      <c r="B1" s="2"/>
      <c r="C1" s="59"/>
      <c r="D1" s="139"/>
    </row>
    <row r="2" spans="1:4" s="4" customFormat="1" ht="18.75" customHeight="1">
      <c r="A2" s="2" t="s">
        <v>55</v>
      </c>
      <c r="B2" s="2"/>
      <c r="C2" s="59"/>
      <c r="D2" s="139"/>
    </row>
    <row r="3" spans="3:4" s="4" customFormat="1" ht="10.5" customHeight="1">
      <c r="C3" s="59"/>
      <c r="D3" s="139"/>
    </row>
    <row r="4" spans="1:4" s="4" customFormat="1" ht="12.75">
      <c r="A4" s="43" t="s">
        <v>120</v>
      </c>
      <c r="B4" s="43"/>
      <c r="C4" s="59"/>
      <c r="D4" s="142" t="s">
        <v>78</v>
      </c>
    </row>
    <row r="5" spans="1:4" ht="18" customHeight="1">
      <c r="A5" s="321"/>
      <c r="B5" s="321"/>
      <c r="C5" s="322"/>
      <c r="D5" s="322"/>
    </row>
    <row r="6" spans="1:4" ht="12.75">
      <c r="A6" s="45" t="s">
        <v>131</v>
      </c>
      <c r="B6" s="180" t="s">
        <v>128</v>
      </c>
      <c r="C6" s="40" t="s">
        <v>1</v>
      </c>
      <c r="D6" s="181" t="s">
        <v>79</v>
      </c>
    </row>
    <row r="7" spans="1:4" ht="12.75">
      <c r="A7" s="210">
        <v>511101111</v>
      </c>
      <c r="B7" s="199" t="s">
        <v>374</v>
      </c>
      <c r="C7" s="287">
        <v>222653.49</v>
      </c>
      <c r="D7" s="198">
        <v>3.51</v>
      </c>
    </row>
    <row r="8" spans="1:4" ht="12.75">
      <c r="A8" s="210">
        <v>511101131</v>
      </c>
      <c r="B8" s="199" t="s">
        <v>326</v>
      </c>
      <c r="C8" s="287">
        <v>408460.5</v>
      </c>
      <c r="D8" s="198">
        <v>6.45</v>
      </c>
    </row>
    <row r="9" spans="1:4" ht="12.75">
      <c r="A9" s="210">
        <v>511101132</v>
      </c>
      <c r="B9" s="199" t="s">
        <v>375</v>
      </c>
      <c r="C9" s="287">
        <v>1456061.63</v>
      </c>
      <c r="D9" s="198">
        <v>22.98</v>
      </c>
    </row>
    <row r="10" spans="1:4" ht="12.75">
      <c r="A10" s="210">
        <v>511201212</v>
      </c>
      <c r="B10" s="199" t="s">
        <v>287</v>
      </c>
      <c r="C10" s="287">
        <v>564995.52</v>
      </c>
      <c r="D10" s="198">
        <v>8.92</v>
      </c>
    </row>
    <row r="11" spans="1:4" ht="12.75">
      <c r="A11" s="210">
        <v>511201311</v>
      </c>
      <c r="B11" s="199" t="s">
        <v>376</v>
      </c>
      <c r="C11" s="287">
        <v>5373.49</v>
      </c>
      <c r="D11" s="198">
        <v>0.08</v>
      </c>
    </row>
    <row r="12" spans="1:4" ht="12.75">
      <c r="A12" s="210">
        <v>511301321</v>
      </c>
      <c r="B12" s="199" t="s">
        <v>288</v>
      </c>
      <c r="C12" s="287">
        <v>45325.34</v>
      </c>
      <c r="D12" s="198">
        <v>0.72</v>
      </c>
    </row>
    <row r="13" spans="1:4" ht="12.75">
      <c r="A13" s="210">
        <v>511301323</v>
      </c>
      <c r="B13" s="199" t="s">
        <v>327</v>
      </c>
      <c r="C13" s="287">
        <v>6213.09</v>
      </c>
      <c r="D13" s="198">
        <v>0.1</v>
      </c>
    </row>
    <row r="14" spans="1:4" ht="12.75">
      <c r="A14" s="210">
        <v>511301342</v>
      </c>
      <c r="B14" s="199" t="s">
        <v>289</v>
      </c>
      <c r="C14" s="287">
        <v>24343.21</v>
      </c>
      <c r="D14" s="198">
        <v>0.38</v>
      </c>
    </row>
    <row r="15" spans="1:4" ht="12.75">
      <c r="A15" s="210">
        <v>511401413</v>
      </c>
      <c r="B15" s="199" t="s">
        <v>328</v>
      </c>
      <c r="C15" s="287">
        <v>181724.3</v>
      </c>
      <c r="D15" s="198">
        <v>2.87</v>
      </c>
    </row>
    <row r="16" spans="1:4" s="196" customFormat="1" ht="12.75">
      <c r="A16" s="210">
        <v>511401421</v>
      </c>
      <c r="B16" s="199" t="s">
        <v>405</v>
      </c>
      <c r="C16" s="287">
        <v>8792.71</v>
      </c>
      <c r="D16" s="198">
        <v>0.14</v>
      </c>
    </row>
    <row r="17" spans="1:4" ht="12.75">
      <c r="A17" s="210">
        <v>511401441</v>
      </c>
      <c r="B17" s="199" t="s">
        <v>290</v>
      </c>
      <c r="C17" s="287">
        <v>168000</v>
      </c>
      <c r="D17" s="198">
        <v>2.65</v>
      </c>
    </row>
    <row r="18" spans="1:4" s="196" customFormat="1" ht="12.75">
      <c r="A18" s="210">
        <v>511501511</v>
      </c>
      <c r="B18" s="199" t="s">
        <v>406</v>
      </c>
      <c r="C18" s="287">
        <v>26495.7</v>
      </c>
      <c r="D18" s="198">
        <v>0.42</v>
      </c>
    </row>
    <row r="19" spans="1:4" ht="12.75">
      <c r="A19" s="210">
        <v>511501522</v>
      </c>
      <c r="B19" s="199" t="s">
        <v>291</v>
      </c>
      <c r="C19" s="287">
        <v>270967.6</v>
      </c>
      <c r="D19" s="198">
        <v>4.28</v>
      </c>
    </row>
    <row r="20" spans="1:4" ht="12.75">
      <c r="A20" s="210">
        <v>511501591</v>
      </c>
      <c r="B20" s="199" t="s">
        <v>377</v>
      </c>
      <c r="C20" s="287">
        <v>437553.84</v>
      </c>
      <c r="D20" s="198">
        <v>6.9</v>
      </c>
    </row>
    <row r="21" spans="1:4" ht="12.75">
      <c r="A21" s="210">
        <v>511501592</v>
      </c>
      <c r="B21" s="199" t="s">
        <v>378</v>
      </c>
      <c r="C21" s="287">
        <v>449124.3</v>
      </c>
      <c r="D21" s="198">
        <v>7.09</v>
      </c>
    </row>
    <row r="22" spans="1:4" ht="12.75">
      <c r="A22" s="210">
        <v>512102111</v>
      </c>
      <c r="B22" s="199" t="s">
        <v>292</v>
      </c>
      <c r="C22" s="287">
        <v>458.4</v>
      </c>
      <c r="D22" s="198">
        <v>0.01</v>
      </c>
    </row>
    <row r="23" spans="1:4" ht="12.75">
      <c r="A23" s="210">
        <v>512102151</v>
      </c>
      <c r="B23" s="199" t="s">
        <v>293</v>
      </c>
      <c r="C23" s="287">
        <v>86090</v>
      </c>
      <c r="D23" s="198">
        <v>1.36</v>
      </c>
    </row>
    <row r="24" spans="1:4" ht="12.75">
      <c r="A24" s="210">
        <v>512102161</v>
      </c>
      <c r="B24" s="199" t="s">
        <v>294</v>
      </c>
      <c r="C24" s="287">
        <v>10093.19</v>
      </c>
      <c r="D24" s="198">
        <v>0.16</v>
      </c>
    </row>
    <row r="25" spans="1:4" ht="12.75">
      <c r="A25" s="210">
        <v>512202221</v>
      </c>
      <c r="B25" s="199" t="s">
        <v>295</v>
      </c>
      <c r="C25" s="287">
        <v>8400</v>
      </c>
      <c r="D25" s="198">
        <v>0.13</v>
      </c>
    </row>
    <row r="26" spans="1:4" ht="12.75">
      <c r="A26" s="210">
        <v>512402481</v>
      </c>
      <c r="B26" s="199" t="s">
        <v>329</v>
      </c>
      <c r="C26" s="287">
        <v>169363.48</v>
      </c>
      <c r="D26" s="198">
        <v>2.67</v>
      </c>
    </row>
    <row r="27" spans="1:4" ht="12.75">
      <c r="A27" s="210">
        <v>512502531</v>
      </c>
      <c r="B27" s="199" t="s">
        <v>404</v>
      </c>
      <c r="C27" s="287">
        <v>1579.92</v>
      </c>
      <c r="D27" s="198">
        <v>0.02</v>
      </c>
    </row>
    <row r="28" spans="1:4" ht="12.75">
      <c r="A28" s="210">
        <v>512602612</v>
      </c>
      <c r="B28" s="199" t="s">
        <v>296</v>
      </c>
      <c r="C28" s="287">
        <v>157142.91</v>
      </c>
      <c r="D28" s="198">
        <v>2.48</v>
      </c>
    </row>
    <row r="29" spans="1:4" s="196" customFormat="1" ht="12.75">
      <c r="A29" s="210">
        <v>512902941</v>
      </c>
      <c r="B29" s="199" t="s">
        <v>403</v>
      </c>
      <c r="C29" s="287">
        <v>34655</v>
      </c>
      <c r="D29" s="198">
        <v>0.55</v>
      </c>
    </row>
    <row r="30" spans="1:4" ht="12.75">
      <c r="A30" s="210">
        <v>513103111</v>
      </c>
      <c r="B30" s="199" t="s">
        <v>297</v>
      </c>
      <c r="C30" s="287">
        <v>2026</v>
      </c>
      <c r="D30" s="198">
        <v>0.03</v>
      </c>
    </row>
    <row r="31" spans="1:4" s="216" customFormat="1" ht="12.75">
      <c r="A31" s="210">
        <v>513103112</v>
      </c>
      <c r="B31" s="199" t="s">
        <v>482</v>
      </c>
      <c r="C31" s="287">
        <v>11023.57</v>
      </c>
      <c r="D31" s="198">
        <v>0.17</v>
      </c>
    </row>
    <row r="32" spans="1:4" ht="12.75">
      <c r="A32" s="210">
        <v>513103141</v>
      </c>
      <c r="B32" s="199" t="s">
        <v>298</v>
      </c>
      <c r="C32" s="287">
        <v>34648.85</v>
      </c>
      <c r="D32" s="198">
        <v>0.55</v>
      </c>
    </row>
    <row r="33" spans="1:4" ht="12.75">
      <c r="A33" s="210">
        <v>513103151</v>
      </c>
      <c r="B33" s="199" t="s">
        <v>299</v>
      </c>
      <c r="C33" s="287">
        <v>23774.16</v>
      </c>
      <c r="D33" s="198">
        <v>0.38</v>
      </c>
    </row>
    <row r="34" spans="1:4" ht="12.75">
      <c r="A34" s="210">
        <v>513303312</v>
      </c>
      <c r="B34" s="199" t="s">
        <v>379</v>
      </c>
      <c r="C34" s="287">
        <v>10846</v>
      </c>
      <c r="D34" s="198">
        <v>0.17</v>
      </c>
    </row>
    <row r="35" spans="1:4" s="216" customFormat="1" ht="12.75">
      <c r="A35" s="210">
        <v>513303321</v>
      </c>
      <c r="B35" s="199" t="s">
        <v>483</v>
      </c>
      <c r="C35" s="287">
        <v>135505.31</v>
      </c>
      <c r="D35" s="198">
        <v>2.14</v>
      </c>
    </row>
    <row r="36" spans="1:4" ht="12.75">
      <c r="A36" s="210">
        <v>513403411</v>
      </c>
      <c r="B36" s="199" t="s">
        <v>300</v>
      </c>
      <c r="C36" s="287">
        <v>786.71</v>
      </c>
      <c r="D36" s="198">
        <v>0.01</v>
      </c>
    </row>
    <row r="37" spans="1:4" ht="12.75">
      <c r="A37" s="210">
        <v>513403451</v>
      </c>
      <c r="B37" s="199" t="s">
        <v>330</v>
      </c>
      <c r="C37" s="287">
        <v>7467.7</v>
      </c>
      <c r="D37" s="198">
        <v>0.12</v>
      </c>
    </row>
    <row r="38" spans="1:4" ht="12.75">
      <c r="A38" s="210">
        <v>513503551</v>
      </c>
      <c r="B38" s="199" t="s">
        <v>301</v>
      </c>
      <c r="C38" s="287">
        <v>94789.04</v>
      </c>
      <c r="D38" s="198">
        <v>1.5</v>
      </c>
    </row>
    <row r="39" spans="1:4" ht="12.75">
      <c r="A39" s="210">
        <v>513603611</v>
      </c>
      <c r="B39" s="199" t="s">
        <v>302</v>
      </c>
      <c r="C39" s="287">
        <v>8120</v>
      </c>
      <c r="D39" s="198">
        <v>0.13</v>
      </c>
    </row>
    <row r="40" spans="1:4" ht="12.75">
      <c r="A40" s="210">
        <v>513703751</v>
      </c>
      <c r="B40" s="199" t="s">
        <v>303</v>
      </c>
      <c r="C40" s="287">
        <v>1294</v>
      </c>
      <c r="D40" s="198">
        <v>0.02</v>
      </c>
    </row>
    <row r="41" spans="1:4" ht="12.75">
      <c r="A41" s="210">
        <v>513803821</v>
      </c>
      <c r="B41" s="199" t="s">
        <v>304</v>
      </c>
      <c r="C41" s="287">
        <v>95634.38</v>
      </c>
      <c r="D41" s="198">
        <v>1.51</v>
      </c>
    </row>
    <row r="42" spans="1:4" s="196" customFormat="1" ht="12.75">
      <c r="A42" s="210">
        <v>513903981</v>
      </c>
      <c r="B42" s="199" t="s">
        <v>402</v>
      </c>
      <c r="C42" s="287">
        <v>61580</v>
      </c>
      <c r="D42" s="198">
        <v>0.97</v>
      </c>
    </row>
    <row r="43" spans="1:4" ht="12.75">
      <c r="A43" s="210">
        <v>522104231</v>
      </c>
      <c r="B43" s="199" t="s">
        <v>305</v>
      </c>
      <c r="C43" s="287">
        <v>789183.4</v>
      </c>
      <c r="D43" s="198">
        <v>12.45</v>
      </c>
    </row>
    <row r="44" spans="1:4" ht="12.75">
      <c r="A44" s="210">
        <v>522104232</v>
      </c>
      <c r="B44" s="199" t="s">
        <v>306</v>
      </c>
      <c r="C44" s="287">
        <v>126249.04</v>
      </c>
      <c r="D44" s="198">
        <v>1.99</v>
      </c>
    </row>
    <row r="45" spans="1:4" ht="12.75">
      <c r="A45" s="210">
        <v>524104411</v>
      </c>
      <c r="B45" s="199" t="s">
        <v>307</v>
      </c>
      <c r="C45" s="287">
        <v>135215.58</v>
      </c>
      <c r="D45" s="198">
        <v>2.13</v>
      </c>
    </row>
    <row r="46" spans="1:4" ht="12.75">
      <c r="A46" s="210">
        <v>541109211</v>
      </c>
      <c r="B46" s="199" t="s">
        <v>572</v>
      </c>
      <c r="C46" s="287">
        <v>54934.85</v>
      </c>
      <c r="D46" s="198">
        <v>0.87</v>
      </c>
    </row>
    <row r="47" spans="1:4" ht="12.75">
      <c r="A47" s="10"/>
      <c r="B47" s="10" t="s">
        <v>124</v>
      </c>
      <c r="C47" s="271">
        <f>SUM(C7:C46)</f>
        <v>6336946.210000001</v>
      </c>
      <c r="D47" s="272">
        <v>1</v>
      </c>
    </row>
    <row r="48" spans="1:4" ht="12.75">
      <c r="A48" s="128"/>
      <c r="B48" s="128"/>
      <c r="C48" s="140"/>
      <c r="D48" s="141"/>
    </row>
    <row r="49" spans="1:4" ht="12.75">
      <c r="A49" s="128"/>
      <c r="B49" s="128"/>
      <c r="C49" s="140"/>
      <c r="D49" s="141"/>
    </row>
    <row r="50" spans="1:4" ht="12.75">
      <c r="A50" s="128"/>
      <c r="B50" s="128"/>
      <c r="C50" s="140"/>
      <c r="D50" s="141"/>
    </row>
  </sheetData>
  <sheetProtection/>
  <mergeCells count="1">
    <mergeCell ref="A5:D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B21" sqref="B21"/>
    </sheetView>
  </sheetViews>
  <sheetFormatPr defaultColWidth="11.421875" defaultRowHeight="15"/>
  <cols>
    <col min="1" max="1" width="22.421875" style="187" customWidth="1"/>
    <col min="2" max="2" width="37.8515625" style="187" customWidth="1"/>
    <col min="3" max="4" width="20.57421875" style="187" bestFit="1" customWidth="1"/>
    <col min="5" max="5" width="18.140625" style="187" customWidth="1"/>
    <col min="6" max="6" width="15.57421875" style="187" customWidth="1"/>
    <col min="7" max="7" width="16.8515625" style="187" customWidth="1"/>
    <col min="8" max="8" width="6.7109375" style="187" customWidth="1"/>
    <col min="9" max="16384" width="11.421875" style="187" customWidth="1"/>
  </cols>
  <sheetData>
    <row r="1" spans="1:2" s="4" customFormat="1" ht="17.25" customHeight="1">
      <c r="A1" s="2" t="s">
        <v>53</v>
      </c>
      <c r="B1" s="2"/>
    </row>
    <row r="2" spans="1:2" s="4" customFormat="1" ht="12.75">
      <c r="A2" s="2" t="s">
        <v>56</v>
      </c>
      <c r="B2" s="2"/>
    </row>
    <row r="3" s="4" customFormat="1" ht="12.75"/>
    <row r="4" spans="1:4" s="4" customFormat="1" ht="12.75">
      <c r="A4" s="43" t="s">
        <v>160</v>
      </c>
      <c r="B4" s="43"/>
      <c r="D4" s="44" t="s">
        <v>75</v>
      </c>
    </row>
    <row r="5" spans="1:3" s="15" customFormat="1" ht="12.75">
      <c r="A5" s="13"/>
      <c r="B5" s="13"/>
      <c r="C5" s="14"/>
    </row>
    <row r="6" spans="1:7" ht="12.75">
      <c r="A6" s="45" t="s">
        <v>131</v>
      </c>
      <c r="B6" s="46" t="s">
        <v>128</v>
      </c>
      <c r="C6" s="47" t="s">
        <v>115</v>
      </c>
      <c r="D6" s="47" t="s">
        <v>116</v>
      </c>
      <c r="E6" s="47" t="s">
        <v>4</v>
      </c>
      <c r="F6" s="136" t="s">
        <v>2</v>
      </c>
      <c r="G6" s="136" t="s">
        <v>112</v>
      </c>
    </row>
    <row r="7" spans="1:7" ht="12.75">
      <c r="A7" s="7" t="s">
        <v>573</v>
      </c>
      <c r="B7" s="7" t="s">
        <v>130</v>
      </c>
      <c r="C7" s="8">
        <v>152306509.4</v>
      </c>
      <c r="D7" s="8">
        <v>152306509.4</v>
      </c>
      <c r="E7" s="34">
        <f>D7-C7</f>
        <v>0</v>
      </c>
      <c r="F7" s="72"/>
      <c r="G7" s="165"/>
    </row>
    <row r="8" spans="1:7" s="270" customFormat="1" ht="12.75">
      <c r="A8" s="7" t="s">
        <v>558</v>
      </c>
      <c r="B8" s="7" t="s">
        <v>559</v>
      </c>
      <c r="C8" s="8">
        <v>1913634.6</v>
      </c>
      <c r="D8" s="8">
        <v>1913634.6</v>
      </c>
      <c r="E8" s="34">
        <v>0</v>
      </c>
      <c r="F8" s="4"/>
      <c r="G8" s="165"/>
    </row>
    <row r="9" spans="1:7" ht="12.75">
      <c r="A9" s="10"/>
      <c r="B9" s="10" t="s">
        <v>124</v>
      </c>
      <c r="C9" s="11">
        <f>SUM(C7:C7)</f>
        <v>152306509.4</v>
      </c>
      <c r="D9" s="11">
        <f>SUM(D7:D8)</f>
        <v>154220144</v>
      </c>
      <c r="E9" s="12">
        <f>E8</f>
        <v>0</v>
      </c>
      <c r="F9" s="12"/>
      <c r="G9" s="161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PageLayoutView="0" workbookViewId="0" topLeftCell="C24">
      <selection activeCell="I1" sqref="I1:M16384"/>
    </sheetView>
  </sheetViews>
  <sheetFormatPr defaultColWidth="11.421875" defaultRowHeight="15"/>
  <cols>
    <col min="1" max="1" width="18.421875" style="187" customWidth="1"/>
    <col min="2" max="2" width="30.28125" style="187" customWidth="1"/>
    <col min="3" max="5" width="18.28125" style="187" bestFit="1" customWidth="1"/>
    <col min="6" max="6" width="19.7109375" style="187" customWidth="1"/>
    <col min="7" max="7" width="6.7109375" style="187" customWidth="1"/>
    <col min="8" max="16384" width="11.421875" style="187" customWidth="1"/>
  </cols>
  <sheetData>
    <row r="1" spans="1:2" s="4" customFormat="1" ht="12.75">
      <c r="A1" s="2" t="s">
        <v>53</v>
      </c>
      <c r="B1" s="2"/>
    </row>
    <row r="2" spans="1:2" s="4" customFormat="1" ht="12.75">
      <c r="A2" s="2" t="s">
        <v>56</v>
      </c>
      <c r="B2" s="2"/>
    </row>
    <row r="3" s="4" customFormat="1" ht="12.75"/>
    <row r="4" spans="1:4" s="4" customFormat="1" ht="12.75">
      <c r="A4" s="43" t="s">
        <v>161</v>
      </c>
      <c r="B4" s="43"/>
      <c r="D4" s="44" t="s">
        <v>76</v>
      </c>
    </row>
    <row r="5" spans="1:3" s="15" customFormat="1" ht="12.75">
      <c r="A5" s="13"/>
      <c r="B5" s="13"/>
      <c r="C5" s="14"/>
    </row>
    <row r="6" spans="1:6" ht="12.75">
      <c r="A6" s="306" t="s">
        <v>131</v>
      </c>
      <c r="B6" s="307" t="s">
        <v>128</v>
      </c>
      <c r="C6" s="308" t="s">
        <v>115</v>
      </c>
      <c r="D6" s="308" t="s">
        <v>116</v>
      </c>
      <c r="E6" s="308" t="s">
        <v>4</v>
      </c>
      <c r="F6" s="308" t="s">
        <v>112</v>
      </c>
    </row>
    <row r="7" spans="1:6" s="75" customFormat="1" ht="12.75">
      <c r="A7" s="301"/>
      <c r="B7" s="302" t="s">
        <v>275</v>
      </c>
      <c r="C7" s="287">
        <v>-90819157.56</v>
      </c>
      <c r="D7" s="287">
        <v>-97292316.43</v>
      </c>
      <c r="E7" s="287">
        <v>-6473158.87</v>
      </c>
      <c r="F7" s="287">
        <v>0</v>
      </c>
    </row>
    <row r="8" spans="1:6" ht="12.75">
      <c r="A8" s="303">
        <v>322000001</v>
      </c>
      <c r="B8" s="198" t="s">
        <v>407</v>
      </c>
      <c r="C8" s="287">
        <v>-133496.66</v>
      </c>
      <c r="D8" s="287">
        <v>-133496.66</v>
      </c>
      <c r="E8" s="287">
        <v>0</v>
      </c>
      <c r="F8" s="287">
        <v>0</v>
      </c>
    </row>
    <row r="9" spans="1:6" ht="12.75">
      <c r="A9" s="303">
        <v>322000002</v>
      </c>
      <c r="B9" s="198" t="s">
        <v>408</v>
      </c>
      <c r="C9" s="287">
        <v>-815476.16</v>
      </c>
      <c r="D9" s="287">
        <v>-815476.16</v>
      </c>
      <c r="E9" s="287">
        <v>0</v>
      </c>
      <c r="F9" s="287">
        <v>0</v>
      </c>
    </row>
    <row r="10" spans="1:6" ht="12.75">
      <c r="A10" s="303">
        <v>322000003</v>
      </c>
      <c r="B10" s="198" t="s">
        <v>409</v>
      </c>
      <c r="C10" s="287">
        <v>-58516.36</v>
      </c>
      <c r="D10" s="287">
        <v>-58516.36</v>
      </c>
      <c r="E10" s="287">
        <v>0</v>
      </c>
      <c r="F10" s="287">
        <v>0</v>
      </c>
    </row>
    <row r="11" spans="1:6" ht="12.75">
      <c r="A11" s="303">
        <v>322000004</v>
      </c>
      <c r="B11" s="198" t="s">
        <v>410</v>
      </c>
      <c r="C11" s="287">
        <v>-87.57</v>
      </c>
      <c r="D11" s="287">
        <v>-87.57</v>
      </c>
      <c r="E11" s="287">
        <v>0</v>
      </c>
      <c r="F11" s="287">
        <v>0</v>
      </c>
    </row>
    <row r="12" spans="1:6" ht="12.75">
      <c r="A12" s="303">
        <v>322000005</v>
      </c>
      <c r="B12" s="198" t="s">
        <v>411</v>
      </c>
      <c r="C12" s="287">
        <v>-72681.3</v>
      </c>
      <c r="D12" s="287">
        <v>-72681.3</v>
      </c>
      <c r="E12" s="287">
        <v>0</v>
      </c>
      <c r="F12" s="287">
        <v>0</v>
      </c>
    </row>
    <row r="13" spans="1:6" ht="12.75">
      <c r="A13" s="303">
        <v>322000006</v>
      </c>
      <c r="B13" s="198" t="s">
        <v>412</v>
      </c>
      <c r="C13" s="287">
        <v>480</v>
      </c>
      <c r="D13" s="287">
        <v>480</v>
      </c>
      <c r="E13" s="287">
        <v>0</v>
      </c>
      <c r="F13" s="287">
        <v>0</v>
      </c>
    </row>
    <row r="14" spans="1:6" s="196" customFormat="1" ht="12.75">
      <c r="A14" s="303">
        <v>322000007</v>
      </c>
      <c r="B14" s="198" t="s">
        <v>413</v>
      </c>
      <c r="C14" s="287">
        <v>-311879.42</v>
      </c>
      <c r="D14" s="287">
        <v>-311879.42</v>
      </c>
      <c r="E14" s="287">
        <v>0</v>
      </c>
      <c r="F14" s="287">
        <v>0</v>
      </c>
    </row>
    <row r="15" spans="1:6" s="196" customFormat="1" ht="12.75">
      <c r="A15" s="303">
        <v>322000009</v>
      </c>
      <c r="B15" s="198" t="s">
        <v>414</v>
      </c>
      <c r="C15" s="287">
        <v>-744165.41</v>
      </c>
      <c r="D15" s="287">
        <v>-744165.41</v>
      </c>
      <c r="E15" s="287">
        <v>0</v>
      </c>
      <c r="F15" s="287">
        <v>0</v>
      </c>
    </row>
    <row r="16" spans="1:6" s="196" customFormat="1" ht="12.75">
      <c r="A16" s="303">
        <v>322000010</v>
      </c>
      <c r="B16" s="198" t="s">
        <v>415</v>
      </c>
      <c r="C16" s="287">
        <v>-54649.41</v>
      </c>
      <c r="D16" s="287">
        <v>-54649.41</v>
      </c>
      <c r="E16" s="287">
        <v>0</v>
      </c>
      <c r="F16" s="287">
        <v>0</v>
      </c>
    </row>
    <row r="17" spans="1:6" s="196" customFormat="1" ht="12.75">
      <c r="A17" s="303">
        <v>322000011</v>
      </c>
      <c r="B17" s="198" t="s">
        <v>175</v>
      </c>
      <c r="C17" s="287">
        <v>-8972.43</v>
      </c>
      <c r="D17" s="287">
        <v>-8972.43</v>
      </c>
      <c r="E17" s="287">
        <v>0</v>
      </c>
      <c r="F17" s="287">
        <v>0</v>
      </c>
    </row>
    <row r="18" spans="1:6" s="196" customFormat="1" ht="12.75">
      <c r="A18" s="303">
        <v>322000013</v>
      </c>
      <c r="B18" s="198" t="s">
        <v>416</v>
      </c>
      <c r="C18" s="287">
        <v>-35256.22</v>
      </c>
      <c r="D18" s="287">
        <v>-35256.22</v>
      </c>
      <c r="E18" s="287">
        <v>0</v>
      </c>
      <c r="F18" s="287">
        <v>0</v>
      </c>
    </row>
    <row r="19" spans="1:6" s="196" customFormat="1" ht="12.75">
      <c r="A19" s="303">
        <v>322000014</v>
      </c>
      <c r="B19" s="198" t="s">
        <v>417</v>
      </c>
      <c r="C19" s="287">
        <v>-5950</v>
      </c>
      <c r="D19" s="287">
        <v>-5950</v>
      </c>
      <c r="E19" s="287">
        <v>0</v>
      </c>
      <c r="F19" s="287">
        <v>0</v>
      </c>
    </row>
    <row r="20" spans="1:6" s="196" customFormat="1" ht="12.75">
      <c r="A20" s="303">
        <v>322000015</v>
      </c>
      <c r="B20" s="198" t="s">
        <v>418</v>
      </c>
      <c r="C20" s="287">
        <v>-6440</v>
      </c>
      <c r="D20" s="287">
        <v>-6440</v>
      </c>
      <c r="E20" s="287">
        <v>0</v>
      </c>
      <c r="F20" s="287">
        <v>0</v>
      </c>
    </row>
    <row r="21" spans="1:6" s="196" customFormat="1" ht="12.75">
      <c r="A21" s="303">
        <v>322000016</v>
      </c>
      <c r="B21" s="198" t="s">
        <v>419</v>
      </c>
      <c r="C21" s="287">
        <v>-2273461.15</v>
      </c>
      <c r="D21" s="287">
        <v>-2273461.15</v>
      </c>
      <c r="E21" s="287">
        <v>0</v>
      </c>
      <c r="F21" s="287">
        <v>0</v>
      </c>
    </row>
    <row r="22" spans="1:6" s="196" customFormat="1" ht="12.75">
      <c r="A22" s="303">
        <v>322000017</v>
      </c>
      <c r="B22" s="198" t="s">
        <v>420</v>
      </c>
      <c r="C22" s="287">
        <v>-580278.15</v>
      </c>
      <c r="D22" s="287">
        <v>-580278.15</v>
      </c>
      <c r="E22" s="287">
        <v>0</v>
      </c>
      <c r="F22" s="287">
        <v>0</v>
      </c>
    </row>
    <row r="23" spans="1:6" s="196" customFormat="1" ht="12.75">
      <c r="A23" s="303">
        <v>322000018</v>
      </c>
      <c r="B23" s="198" t="s">
        <v>239</v>
      </c>
      <c r="C23" s="287">
        <v>-720857.83</v>
      </c>
      <c r="D23" s="287">
        <v>-720857.83</v>
      </c>
      <c r="E23" s="287">
        <v>0</v>
      </c>
      <c r="F23" s="287">
        <v>0</v>
      </c>
    </row>
    <row r="24" spans="1:6" s="196" customFormat="1" ht="12.75">
      <c r="A24" s="303">
        <v>322000019</v>
      </c>
      <c r="B24" s="198" t="s">
        <v>332</v>
      </c>
      <c r="C24" s="287">
        <v>-48614.89</v>
      </c>
      <c r="D24" s="287">
        <v>-48614.89</v>
      </c>
      <c r="E24" s="287">
        <v>0</v>
      </c>
      <c r="F24" s="287">
        <v>0</v>
      </c>
    </row>
    <row r="25" spans="1:6" s="196" customFormat="1" ht="12.75">
      <c r="A25" s="303">
        <v>322000020</v>
      </c>
      <c r="B25" s="198" t="s">
        <v>421</v>
      </c>
      <c r="C25" s="287">
        <v>1470874.27</v>
      </c>
      <c r="D25" s="287">
        <v>1470813.37</v>
      </c>
      <c r="E25" s="287">
        <v>-60.9</v>
      </c>
      <c r="F25" s="287">
        <v>0</v>
      </c>
    </row>
    <row r="26" spans="1:6" s="196" customFormat="1" ht="12.75">
      <c r="A26" s="303">
        <v>322000023</v>
      </c>
      <c r="B26" s="198" t="s">
        <v>380</v>
      </c>
      <c r="C26" s="287">
        <v>78</v>
      </c>
      <c r="D26" s="287">
        <v>78</v>
      </c>
      <c r="E26" s="287">
        <v>0</v>
      </c>
      <c r="F26" s="287">
        <v>0</v>
      </c>
    </row>
    <row r="27" spans="1:6" s="270" customFormat="1" ht="12.75">
      <c r="A27" s="303">
        <v>322000025</v>
      </c>
      <c r="B27" s="184" t="s">
        <v>560</v>
      </c>
      <c r="C27" s="287">
        <v>100992.14</v>
      </c>
      <c r="D27" s="287">
        <v>100992.14</v>
      </c>
      <c r="E27" s="287">
        <v>0</v>
      </c>
      <c r="F27" s="287">
        <v>0</v>
      </c>
    </row>
    <row r="28" spans="1:6" s="196" customFormat="1" ht="12.75">
      <c r="A28" s="303">
        <v>322000026</v>
      </c>
      <c r="B28" s="198" t="s">
        <v>285</v>
      </c>
      <c r="C28" s="287">
        <v>533.41</v>
      </c>
      <c r="D28" s="287">
        <v>533.41</v>
      </c>
      <c r="E28" s="287">
        <v>0</v>
      </c>
      <c r="F28" s="287">
        <v>0</v>
      </c>
    </row>
    <row r="29" spans="1:6" s="270" customFormat="1" ht="12.75">
      <c r="A29" s="303">
        <v>322000027</v>
      </c>
      <c r="B29" s="184" t="s">
        <v>561</v>
      </c>
      <c r="C29" s="287">
        <v>39907406.15</v>
      </c>
      <c r="D29" s="287">
        <v>39907406.15</v>
      </c>
      <c r="E29" s="287">
        <v>0</v>
      </c>
      <c r="F29" s="287">
        <v>0</v>
      </c>
    </row>
    <row r="30" spans="1:6" s="297" customFormat="1" ht="12.75">
      <c r="A30" s="303">
        <v>322000028</v>
      </c>
      <c r="B30" s="198" t="s">
        <v>574</v>
      </c>
      <c r="C30" s="287">
        <v>0</v>
      </c>
      <c r="D30" s="287">
        <v>1173179.7</v>
      </c>
      <c r="E30" s="287">
        <v>1173179.7</v>
      </c>
      <c r="F30" s="287">
        <v>0</v>
      </c>
    </row>
    <row r="31" spans="1:6" s="297" customFormat="1" ht="12.75">
      <c r="A31" s="303">
        <v>322000029</v>
      </c>
      <c r="B31" s="198" t="s">
        <v>575</v>
      </c>
      <c r="C31" s="287">
        <v>0</v>
      </c>
      <c r="D31" s="287">
        <v>-348</v>
      </c>
      <c r="E31" s="287">
        <v>-348</v>
      </c>
      <c r="F31" s="287">
        <v>0</v>
      </c>
    </row>
    <row r="32" spans="1:6" s="196" customFormat="1" ht="12.75">
      <c r="A32" s="303">
        <v>322000102</v>
      </c>
      <c r="B32" s="198" t="s">
        <v>422</v>
      </c>
      <c r="C32" s="287">
        <v>-34956.25</v>
      </c>
      <c r="D32" s="287">
        <v>-34956.25</v>
      </c>
      <c r="E32" s="287">
        <v>0</v>
      </c>
      <c r="F32" s="287">
        <v>0</v>
      </c>
    </row>
    <row r="33" spans="1:6" s="196" customFormat="1" ht="12.75">
      <c r="A33" s="303">
        <v>322000103</v>
      </c>
      <c r="B33" s="198" t="s">
        <v>423</v>
      </c>
      <c r="C33" s="287">
        <v>-480</v>
      </c>
      <c r="D33" s="287">
        <v>-480</v>
      </c>
      <c r="E33" s="287">
        <v>0</v>
      </c>
      <c r="F33" s="287">
        <v>0</v>
      </c>
    </row>
    <row r="34" spans="1:6" s="196" customFormat="1" ht="12.75">
      <c r="A34" s="303">
        <v>322000104</v>
      </c>
      <c r="B34" s="198" t="s">
        <v>424</v>
      </c>
      <c r="C34" s="287">
        <v>-404712.61</v>
      </c>
      <c r="D34" s="287">
        <v>-404712.61</v>
      </c>
      <c r="E34" s="287">
        <v>0</v>
      </c>
      <c r="F34" s="287">
        <v>0</v>
      </c>
    </row>
    <row r="35" spans="1:6" s="196" customFormat="1" ht="12.75">
      <c r="A35" s="303">
        <v>322000106</v>
      </c>
      <c r="B35" s="198" t="s">
        <v>425</v>
      </c>
      <c r="C35" s="287">
        <v>-1413695.19</v>
      </c>
      <c r="D35" s="287">
        <v>-1413695.19</v>
      </c>
      <c r="E35" s="287">
        <v>0</v>
      </c>
      <c r="F35" s="287">
        <v>0</v>
      </c>
    </row>
    <row r="36" spans="1:6" s="196" customFormat="1" ht="12.75">
      <c r="A36" s="303">
        <v>322000107</v>
      </c>
      <c r="B36" s="198" t="s">
        <v>426</v>
      </c>
      <c r="C36" s="287">
        <v>-12944306.1</v>
      </c>
      <c r="D36" s="287">
        <v>-12944306.1</v>
      </c>
      <c r="E36" s="287">
        <v>0</v>
      </c>
      <c r="F36" s="287">
        <v>0</v>
      </c>
    </row>
    <row r="37" spans="1:6" s="196" customFormat="1" ht="12.75">
      <c r="A37" s="303">
        <v>322000108</v>
      </c>
      <c r="B37" s="198" t="s">
        <v>427</v>
      </c>
      <c r="C37" s="287">
        <v>-1392681.43</v>
      </c>
      <c r="D37" s="287">
        <v>-1392681.43</v>
      </c>
      <c r="E37" s="287">
        <v>0</v>
      </c>
      <c r="F37" s="287">
        <v>0</v>
      </c>
    </row>
    <row r="38" spans="1:6" s="196" customFormat="1" ht="12.75">
      <c r="A38" s="303">
        <v>322000109</v>
      </c>
      <c r="B38" s="198" t="s">
        <v>428</v>
      </c>
      <c r="C38" s="287">
        <v>-551722.04</v>
      </c>
      <c r="D38" s="287">
        <v>-551722.04</v>
      </c>
      <c r="E38" s="287">
        <v>0</v>
      </c>
      <c r="F38" s="287">
        <v>0</v>
      </c>
    </row>
    <row r="39" spans="1:6" s="241" customFormat="1" ht="12.75">
      <c r="A39" s="303">
        <v>322000110</v>
      </c>
      <c r="B39" s="198" t="s">
        <v>532</v>
      </c>
      <c r="C39" s="287">
        <v>-297905.62</v>
      </c>
      <c r="D39" s="287">
        <v>-297905.62</v>
      </c>
      <c r="E39" s="287">
        <v>0</v>
      </c>
      <c r="F39" s="287">
        <v>0</v>
      </c>
    </row>
    <row r="40" spans="1:6" s="196" customFormat="1" ht="12.75">
      <c r="A40" s="303">
        <v>322000111</v>
      </c>
      <c r="B40" s="198" t="s">
        <v>429</v>
      </c>
      <c r="C40" s="287">
        <v>-32042894.55</v>
      </c>
      <c r="D40" s="287">
        <v>-32042894.55</v>
      </c>
      <c r="E40" s="287">
        <v>0</v>
      </c>
      <c r="F40" s="287">
        <v>0</v>
      </c>
    </row>
    <row r="41" spans="1:6" s="196" customFormat="1" ht="12.75">
      <c r="A41" s="303">
        <v>322000112</v>
      </c>
      <c r="B41" s="198" t="s">
        <v>430</v>
      </c>
      <c r="C41" s="287">
        <v>-1468842.13</v>
      </c>
      <c r="D41" s="287">
        <v>-1468842.13</v>
      </c>
      <c r="E41" s="287">
        <v>0</v>
      </c>
      <c r="F41" s="287">
        <v>0</v>
      </c>
    </row>
    <row r="42" spans="1:6" s="257" customFormat="1" ht="12.75">
      <c r="A42" s="262">
        <v>322000113</v>
      </c>
      <c r="B42" s="184" t="s">
        <v>553</v>
      </c>
      <c r="C42" s="287">
        <v>-3082055.29</v>
      </c>
      <c r="D42" s="287">
        <v>-3082055.29</v>
      </c>
      <c r="E42" s="287">
        <v>0</v>
      </c>
      <c r="F42" s="287">
        <v>0</v>
      </c>
    </row>
    <row r="43" spans="1:6" s="257" customFormat="1" ht="12.75">
      <c r="A43" s="262">
        <v>322000114</v>
      </c>
      <c r="B43" s="184" t="s">
        <v>554</v>
      </c>
      <c r="C43" s="287">
        <v>-4064678.29</v>
      </c>
      <c r="D43" s="287">
        <v>-4064678.29</v>
      </c>
      <c r="E43" s="287">
        <v>0</v>
      </c>
      <c r="F43" s="287">
        <v>0</v>
      </c>
    </row>
    <row r="44" spans="1:6" s="257" customFormat="1" ht="12.75">
      <c r="A44" s="262">
        <v>322000115</v>
      </c>
      <c r="B44" s="184" t="s">
        <v>555</v>
      </c>
      <c r="C44" s="287">
        <v>-3750421.01</v>
      </c>
      <c r="D44" s="287">
        <v>-3750421.01</v>
      </c>
      <c r="E44" s="287">
        <v>0</v>
      </c>
      <c r="F44" s="287">
        <v>0</v>
      </c>
    </row>
    <row r="45" spans="1:6" s="297" customFormat="1" ht="12.75">
      <c r="A45" s="262">
        <v>322000116</v>
      </c>
      <c r="B45" s="198" t="s">
        <v>576</v>
      </c>
      <c r="C45" s="287">
        <v>0</v>
      </c>
      <c r="D45" s="287">
        <v>-1173275.76</v>
      </c>
      <c r="E45" s="287">
        <v>-1173275.76</v>
      </c>
      <c r="F45" s="287">
        <v>0</v>
      </c>
    </row>
    <row r="46" spans="1:6" ht="12.75">
      <c r="A46" s="198"/>
      <c r="B46" s="198" t="s">
        <v>333</v>
      </c>
      <c r="C46" s="287">
        <v>-25839769.5</v>
      </c>
      <c r="D46" s="287">
        <v>-25840274.46</v>
      </c>
      <c r="E46" s="287">
        <v>-504.96</v>
      </c>
      <c r="F46" s="287">
        <v>0</v>
      </c>
    </row>
    <row r="47" spans="1:6" ht="12.75">
      <c r="A47" s="204"/>
      <c r="B47" s="304" t="s">
        <v>125</v>
      </c>
      <c r="C47" s="305">
        <f>+C7+C46</f>
        <v>-116658927.06</v>
      </c>
      <c r="D47" s="305">
        <f>+D7+D46</f>
        <v>-123132590.89000002</v>
      </c>
      <c r="E47" s="305">
        <f>+C47-D47</f>
        <v>6473663.830000013</v>
      </c>
      <c r="F47" s="305">
        <f>SUM(F8:F9)</f>
        <v>0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A1">
      <selection activeCell="C42" sqref="C42"/>
    </sheetView>
  </sheetViews>
  <sheetFormatPr defaultColWidth="11.421875" defaultRowHeight="15"/>
  <cols>
    <col min="1" max="1" width="17.8515625" style="32" customWidth="1"/>
    <col min="2" max="2" width="37.57421875" style="32" customWidth="1"/>
    <col min="3" max="3" width="18.28125" style="41" bestFit="1" customWidth="1"/>
    <col min="4" max="4" width="24.7109375" style="32" customWidth="1"/>
    <col min="5" max="5" width="6.7109375" style="32" customWidth="1"/>
    <col min="6" max="6" width="11.421875" style="32" customWidth="1"/>
    <col min="7" max="7" width="30.7109375" style="32" customWidth="1"/>
    <col min="8" max="16384" width="11.421875" style="32" customWidth="1"/>
  </cols>
  <sheetData>
    <row r="1" spans="1:4" s="29" customFormat="1" ht="12.75">
      <c r="A1" s="186" t="s">
        <v>53</v>
      </c>
      <c r="B1" s="186"/>
      <c r="C1" s="28"/>
      <c r="D1" s="187"/>
    </row>
    <row r="2" spans="1:4" s="29" customFormat="1" ht="12.75">
      <c r="A2" s="186" t="s">
        <v>54</v>
      </c>
      <c r="B2" s="186"/>
      <c r="C2" s="28"/>
      <c r="D2" s="187"/>
    </row>
    <row r="3" spans="1:4" s="29" customFormat="1" ht="12.75">
      <c r="A3" s="187"/>
      <c r="B3" s="187"/>
      <c r="C3" s="28"/>
      <c r="D3" s="187"/>
    </row>
    <row r="4" spans="1:4" s="29" customFormat="1" ht="15">
      <c r="A4" s="43" t="s">
        <v>142</v>
      </c>
      <c r="B4" s="30"/>
      <c r="C4" s="31"/>
      <c r="D4" s="44" t="s">
        <v>69</v>
      </c>
    </row>
    <row r="5" spans="1:4" s="29" customFormat="1" ht="15">
      <c r="A5" s="317"/>
      <c r="B5" s="317"/>
      <c r="C5" s="318"/>
      <c r="D5" s="318"/>
    </row>
    <row r="6" spans="1:4" ht="14.25" hidden="1">
      <c r="A6" s="45" t="s">
        <v>131</v>
      </c>
      <c r="B6" s="46" t="s">
        <v>128</v>
      </c>
      <c r="C6" s="40" t="s">
        <v>1</v>
      </c>
      <c r="D6" s="136" t="s">
        <v>2</v>
      </c>
    </row>
    <row r="7" spans="1:4" ht="15" customHeight="1" hidden="1">
      <c r="A7" s="7"/>
      <c r="B7" s="33"/>
      <c r="C7" s="34"/>
      <c r="D7" s="8"/>
    </row>
    <row r="8" spans="1:4" ht="14.25" hidden="1">
      <c r="A8" s="7"/>
      <c r="B8" s="33"/>
      <c r="C8" s="34"/>
      <c r="D8" s="8"/>
    </row>
    <row r="9" spans="1:4" ht="14.25" hidden="1">
      <c r="A9" s="7"/>
      <c r="B9" s="33"/>
      <c r="C9" s="34"/>
      <c r="D9" s="8"/>
    </row>
    <row r="10" spans="1:4" ht="14.25" hidden="1">
      <c r="A10" s="7"/>
      <c r="B10" s="33"/>
      <c r="C10" s="34"/>
      <c r="D10" s="8"/>
    </row>
    <row r="11" spans="1:4" ht="14.25" hidden="1">
      <c r="A11" s="7"/>
      <c r="B11" s="33"/>
      <c r="C11" s="34"/>
      <c r="D11" s="8"/>
    </row>
    <row r="12" spans="1:4" ht="14.25" hidden="1">
      <c r="A12" s="7"/>
      <c r="B12" s="33"/>
      <c r="C12" s="34"/>
      <c r="D12" s="8"/>
    </row>
    <row r="13" spans="1:4" ht="14.25" hidden="1">
      <c r="A13" s="7"/>
      <c r="B13" s="33"/>
      <c r="C13" s="34"/>
      <c r="D13" s="8"/>
    </row>
    <row r="14" spans="1:4" ht="14.25" hidden="1">
      <c r="A14" s="35"/>
      <c r="B14" s="35"/>
      <c r="C14" s="36"/>
      <c r="D14" s="37"/>
    </row>
    <row r="15" spans="1:4" ht="14.25" hidden="1">
      <c r="A15" s="10"/>
      <c r="B15" s="10" t="s">
        <v>124</v>
      </c>
      <c r="C15" s="12">
        <f>+C14</f>
        <v>0</v>
      </c>
      <c r="D15" s="11"/>
    </row>
    <row r="16" ht="14.25" hidden="1">
      <c r="C16" s="32"/>
    </row>
    <row r="17" ht="14.25" hidden="1">
      <c r="C17" s="32"/>
    </row>
    <row r="18" spans="1:4" ht="15" hidden="1">
      <c r="A18" s="43" t="s">
        <v>98</v>
      </c>
      <c r="B18" s="30"/>
      <c r="C18" s="38"/>
      <c r="D18" s="44" t="s">
        <v>69</v>
      </c>
    </row>
    <row r="19" spans="1:4" ht="14.25" hidden="1">
      <c r="A19" s="29"/>
      <c r="B19" s="29"/>
      <c r="C19" s="39"/>
      <c r="D19" s="29"/>
    </row>
    <row r="20" spans="1:4" ht="14.25" hidden="1">
      <c r="A20" s="45" t="s">
        <v>131</v>
      </c>
      <c r="B20" s="46" t="s">
        <v>128</v>
      </c>
      <c r="C20" s="40" t="s">
        <v>1</v>
      </c>
      <c r="D20" s="136" t="s">
        <v>2</v>
      </c>
    </row>
    <row r="21" spans="1:4" ht="14.25" hidden="1">
      <c r="A21" s="7"/>
      <c r="B21" s="33"/>
      <c r="C21" s="34"/>
      <c r="D21" s="8"/>
    </row>
    <row r="22" spans="1:4" ht="14.25" hidden="1">
      <c r="A22" s="7"/>
      <c r="B22" s="33"/>
      <c r="C22" s="34"/>
      <c r="D22" s="8"/>
    </row>
    <row r="23" spans="1:4" ht="14.25" hidden="1">
      <c r="A23" s="7"/>
      <c r="B23" s="33"/>
      <c r="C23" s="34"/>
      <c r="D23" s="8"/>
    </row>
    <row r="24" spans="1:4" ht="14.25" hidden="1">
      <c r="A24" s="7"/>
      <c r="B24" s="33"/>
      <c r="C24" s="34"/>
      <c r="D24" s="8"/>
    </row>
    <row r="25" spans="1:4" ht="14.25" hidden="1">
      <c r="A25" s="7"/>
      <c r="B25" s="33"/>
      <c r="C25" s="34"/>
      <c r="D25" s="8"/>
    </row>
    <row r="26" spans="1:4" ht="14.25" hidden="1">
      <c r="A26" s="7"/>
      <c r="B26" s="33"/>
      <c r="C26" s="34"/>
      <c r="D26" s="8"/>
    </row>
    <row r="27" spans="1:4" ht="14.25" hidden="1">
      <c r="A27" s="7"/>
      <c r="B27" s="33"/>
      <c r="C27" s="34"/>
      <c r="D27" s="8"/>
    </row>
    <row r="28" spans="1:4" ht="14.25" hidden="1">
      <c r="A28" s="7"/>
      <c r="B28" s="33"/>
      <c r="C28" s="34"/>
      <c r="D28" s="8"/>
    </row>
    <row r="29" spans="1:4" ht="14.25" hidden="1">
      <c r="A29" s="7"/>
      <c r="B29" s="33"/>
      <c r="C29" s="34"/>
      <c r="D29" s="8"/>
    </row>
    <row r="30" spans="1:4" ht="14.25" hidden="1">
      <c r="A30" s="7"/>
      <c r="B30" s="33"/>
      <c r="C30" s="34"/>
      <c r="D30" s="8"/>
    </row>
    <row r="31" spans="1:4" ht="14.25" hidden="1">
      <c r="A31" s="10"/>
      <c r="B31" s="10" t="s">
        <v>124</v>
      </c>
      <c r="C31" s="12"/>
      <c r="D31" s="11"/>
    </row>
    <row r="32" spans="1:4" ht="14.25">
      <c r="A32" s="6"/>
      <c r="B32" s="6"/>
      <c r="C32" s="6"/>
      <c r="D32" s="6"/>
    </row>
    <row r="33" spans="1:4" ht="14.25">
      <c r="A33" s="6"/>
      <c r="B33" s="6"/>
      <c r="C33" s="6"/>
      <c r="D33" s="6"/>
    </row>
    <row r="34" spans="1:4" ht="14.25">
      <c r="A34" s="43" t="s">
        <v>138</v>
      </c>
      <c r="B34" s="67"/>
      <c r="C34" s="187"/>
      <c r="D34" s="44" t="s">
        <v>69</v>
      </c>
    </row>
    <row r="35" spans="1:4" ht="14.25">
      <c r="A35" s="187"/>
      <c r="B35" s="187"/>
      <c r="C35" s="187"/>
      <c r="D35" s="187"/>
    </row>
    <row r="36" spans="1:8" ht="14.25">
      <c r="A36" s="54" t="s">
        <v>131</v>
      </c>
      <c r="B36" s="55" t="s">
        <v>128</v>
      </c>
      <c r="C36" s="135" t="s">
        <v>1</v>
      </c>
      <c r="D36" s="136" t="s">
        <v>2</v>
      </c>
      <c r="G36" s="245"/>
      <c r="H36" s="245"/>
    </row>
    <row r="37" spans="1:8" ht="14.25">
      <c r="A37" s="198"/>
      <c r="B37" s="198"/>
      <c r="C37" s="176"/>
      <c r="D37" s="176" t="s">
        <v>284</v>
      </c>
      <c r="G37" s="245"/>
      <c r="H37" s="246"/>
    </row>
    <row r="38" spans="1:8" ht="14.25">
      <c r="A38" s="198"/>
      <c r="B38" s="198"/>
      <c r="C38" s="185"/>
      <c r="D38" s="176"/>
      <c r="G38" s="245"/>
      <c r="H38" s="246"/>
    </row>
    <row r="39" spans="1:8" ht="14.25" customHeight="1" hidden="1">
      <c r="A39" s="35"/>
      <c r="B39" s="35"/>
      <c r="C39" s="36"/>
      <c r="D39" s="8"/>
      <c r="G39" s="245"/>
      <c r="H39" s="245"/>
    </row>
    <row r="40" spans="1:8" ht="14.25" customHeight="1" hidden="1">
      <c r="A40" s="7"/>
      <c r="B40" s="33"/>
      <c r="C40" s="34"/>
      <c r="D40" s="8"/>
      <c r="G40" s="245"/>
      <c r="H40" s="246"/>
    </row>
    <row r="41" spans="1:8" ht="14.25">
      <c r="A41" s="7"/>
      <c r="B41" s="35" t="s">
        <v>207</v>
      </c>
      <c r="C41" s="36"/>
      <c r="D41" s="8"/>
      <c r="G41" s="245"/>
      <c r="H41" s="245"/>
    </row>
    <row r="42" spans="1:8" ht="14.25">
      <c r="A42" s="10"/>
      <c r="B42" s="10" t="s">
        <v>124</v>
      </c>
      <c r="C42" s="171">
        <f>SUM(C37:C41)</f>
        <v>0</v>
      </c>
      <c r="D42" s="11"/>
      <c r="G42" s="245"/>
      <c r="H42" s="246"/>
    </row>
    <row r="43" spans="1:8" ht="14.25">
      <c r="A43" s="6"/>
      <c r="B43" s="6"/>
      <c r="C43" s="6"/>
      <c r="D43" s="6"/>
      <c r="G43" s="245"/>
      <c r="H43" s="245"/>
    </row>
    <row r="44" spans="1:8" ht="14.25">
      <c r="A44" s="6"/>
      <c r="B44" s="6"/>
      <c r="C44" s="6"/>
      <c r="D44" s="6"/>
      <c r="G44" s="245"/>
      <c r="H44" s="246"/>
    </row>
    <row r="45" spans="1:4" ht="14.25" hidden="1">
      <c r="A45" s="43" t="s">
        <v>143</v>
      </c>
      <c r="B45" s="67"/>
      <c r="C45" s="187"/>
      <c r="D45" s="44" t="s">
        <v>69</v>
      </c>
    </row>
    <row r="46" spans="1:4" ht="14.25" hidden="1">
      <c r="A46" s="187"/>
      <c r="B46" s="187"/>
      <c r="C46" s="187"/>
      <c r="D46" s="187"/>
    </row>
    <row r="47" spans="1:4" ht="14.25" hidden="1">
      <c r="A47" s="45" t="s">
        <v>131</v>
      </c>
      <c r="B47" s="46" t="s">
        <v>128</v>
      </c>
      <c r="C47" s="40" t="s">
        <v>1</v>
      </c>
      <c r="D47" s="136" t="s">
        <v>2</v>
      </c>
    </row>
    <row r="48" spans="1:4" ht="14.25" hidden="1">
      <c r="A48" s="7"/>
      <c r="B48" s="33"/>
      <c r="C48" s="34"/>
      <c r="D48" s="8"/>
    </row>
    <row r="49" spans="1:4" ht="14.25" hidden="1">
      <c r="A49" s="7"/>
      <c r="B49" s="33"/>
      <c r="C49" s="34"/>
      <c r="D49" s="8"/>
    </row>
    <row r="50" spans="1:4" ht="14.25" hidden="1">
      <c r="A50" s="7"/>
      <c r="B50" s="33"/>
      <c r="C50" s="34"/>
      <c r="D50" s="8"/>
    </row>
    <row r="51" spans="1:4" ht="14.25" hidden="1">
      <c r="A51" s="7"/>
      <c r="B51" s="33"/>
      <c r="C51" s="34"/>
      <c r="D51" s="8"/>
    </row>
    <row r="52" spans="1:4" ht="14.25" hidden="1">
      <c r="A52" s="7"/>
      <c r="B52" s="33"/>
      <c r="C52" s="34"/>
      <c r="D52" s="8"/>
    </row>
    <row r="53" spans="1:4" ht="14.25" hidden="1">
      <c r="A53" s="7"/>
      <c r="B53" s="33"/>
      <c r="C53" s="34"/>
      <c r="D53" s="8"/>
    </row>
    <row r="54" spans="1:4" ht="14.25" hidden="1">
      <c r="A54" s="7"/>
      <c r="B54" s="33"/>
      <c r="C54" s="34"/>
      <c r="D54" s="8"/>
    </row>
    <row r="55" spans="1:4" ht="14.25" hidden="1">
      <c r="A55" s="10"/>
      <c r="B55" s="10" t="s">
        <v>124</v>
      </c>
      <c r="C55" s="12">
        <f>SUM(C48:C54)</f>
        <v>0</v>
      </c>
      <c r="D55" s="11"/>
    </row>
    <row r="56" ht="14.25" hidden="1"/>
    <row r="57" spans="1:2" ht="15">
      <c r="A57" s="197"/>
      <c r="B57" s="197"/>
    </row>
    <row r="58" spans="1:3" ht="15">
      <c r="A58" s="197"/>
      <c r="B58" s="245"/>
      <c r="C58" s="245"/>
    </row>
    <row r="59" spans="2:8" ht="14.25">
      <c r="B59" s="245"/>
      <c r="C59" s="246"/>
      <c r="G59" s="245"/>
      <c r="H59" s="246"/>
    </row>
  </sheetData>
  <sheetProtection/>
  <mergeCells count="1">
    <mergeCell ref="A5:D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39">
      <selection activeCell="H56" sqref="H56"/>
    </sheetView>
  </sheetViews>
  <sheetFormatPr defaultColWidth="11.421875" defaultRowHeight="15"/>
  <cols>
    <col min="1" max="1" width="13.28125" style="6" customWidth="1"/>
    <col min="2" max="2" width="31.28125" style="6" customWidth="1"/>
    <col min="3" max="3" width="16.421875" style="57" customWidth="1"/>
    <col min="4" max="4" width="14.7109375" style="57" bestFit="1" customWidth="1"/>
    <col min="5" max="5" width="15.8515625" style="57" bestFit="1" customWidth="1"/>
    <col min="6" max="6" width="6.7109375" style="6" customWidth="1"/>
    <col min="7" max="16384" width="11.421875" style="6" customWidth="1"/>
  </cols>
  <sheetData>
    <row r="1" spans="1:5" s="3" customFormat="1" ht="12.75">
      <c r="A1" s="2" t="s">
        <v>53</v>
      </c>
      <c r="B1" s="2"/>
      <c r="C1" s="59"/>
      <c r="D1" s="59"/>
      <c r="E1" s="59"/>
    </row>
    <row r="2" spans="1:5" s="3" customFormat="1" ht="12.75">
      <c r="A2" s="2" t="s">
        <v>54</v>
      </c>
      <c r="B2" s="2"/>
      <c r="C2" s="59"/>
      <c r="D2" s="59"/>
      <c r="E2" s="59"/>
    </row>
    <row r="3" spans="1:5" s="3" customFormat="1" ht="12.75">
      <c r="A3" s="4"/>
      <c r="B3" s="4"/>
      <c r="C3" s="59"/>
      <c r="D3" s="59"/>
      <c r="E3" s="59"/>
    </row>
    <row r="4" spans="1:5" s="3" customFormat="1" ht="12.75">
      <c r="A4" s="233" t="s">
        <v>80</v>
      </c>
      <c r="B4" s="234"/>
      <c r="C4" s="59"/>
      <c r="D4" s="341" t="s">
        <v>81</v>
      </c>
      <c r="E4" s="342"/>
    </row>
    <row r="5" spans="1:5" s="5" customFormat="1" ht="15">
      <c r="A5" s="144"/>
      <c r="B5" s="144"/>
      <c r="C5" s="145"/>
      <c r="D5" s="146"/>
      <c r="E5" s="146"/>
    </row>
    <row r="6" spans="1:5" ht="16.5" customHeight="1">
      <c r="A6" s="306" t="s">
        <v>131</v>
      </c>
      <c r="B6" s="306" t="s">
        <v>128</v>
      </c>
      <c r="C6" s="306" t="s">
        <v>115</v>
      </c>
      <c r="D6" s="306" t="s">
        <v>116</v>
      </c>
      <c r="E6" s="306" t="s">
        <v>0</v>
      </c>
    </row>
    <row r="7" spans="1:5" ht="14.25">
      <c r="A7" s="286">
        <v>111200001</v>
      </c>
      <c r="B7" s="198" t="s">
        <v>308</v>
      </c>
      <c r="C7" s="287">
        <v>177179.04</v>
      </c>
      <c r="D7" s="287">
        <v>177179.04</v>
      </c>
      <c r="E7" s="287">
        <v>0</v>
      </c>
    </row>
    <row r="8" spans="1:5" ht="14.25">
      <c r="A8" s="286">
        <v>111200002</v>
      </c>
      <c r="B8" s="198" t="s">
        <v>431</v>
      </c>
      <c r="C8" s="287">
        <v>10000</v>
      </c>
      <c r="D8" s="287">
        <v>10000</v>
      </c>
      <c r="E8" s="287">
        <v>0</v>
      </c>
    </row>
    <row r="9" spans="1:5" ht="14.25">
      <c r="A9" s="286">
        <v>111200003</v>
      </c>
      <c r="B9" s="198" t="s">
        <v>309</v>
      </c>
      <c r="C9" s="287">
        <v>11806.4</v>
      </c>
      <c r="D9" s="287">
        <v>11748.5</v>
      </c>
      <c r="E9" s="198">
        <v>-57.9</v>
      </c>
    </row>
    <row r="10" spans="1:5" ht="14.25">
      <c r="A10" s="286">
        <v>111200004</v>
      </c>
      <c r="B10" s="198" t="s">
        <v>310</v>
      </c>
      <c r="C10" s="287">
        <v>213230.17</v>
      </c>
      <c r="D10" s="287">
        <v>213230.17</v>
      </c>
      <c r="E10" s="287">
        <v>0</v>
      </c>
    </row>
    <row r="11" spans="1:5" ht="14.25">
      <c r="A11" s="286">
        <v>111200006</v>
      </c>
      <c r="B11" s="198" t="s">
        <v>381</v>
      </c>
      <c r="C11" s="287">
        <v>212947.53</v>
      </c>
      <c r="D11" s="287">
        <v>212947.53</v>
      </c>
      <c r="E11" s="287">
        <v>0</v>
      </c>
    </row>
    <row r="12" spans="1:5" ht="14.25">
      <c r="A12" s="286">
        <v>111200016</v>
      </c>
      <c r="B12" s="198" t="s">
        <v>200</v>
      </c>
      <c r="C12" s="198">
        <v>1.47</v>
      </c>
      <c r="D12" s="287">
        <v>155498.32</v>
      </c>
      <c r="E12" s="287">
        <v>155496.85</v>
      </c>
    </row>
    <row r="13" spans="1:5" ht="14.25">
      <c r="A13" s="286">
        <v>111200017</v>
      </c>
      <c r="B13" s="198" t="s">
        <v>201</v>
      </c>
      <c r="C13" s="287">
        <v>32270.71</v>
      </c>
      <c r="D13" s="287">
        <v>32267.07</v>
      </c>
      <c r="E13" s="198">
        <v>-3.64</v>
      </c>
    </row>
    <row r="14" spans="1:5" ht="14.25">
      <c r="A14" s="286">
        <v>111200018</v>
      </c>
      <c r="B14" s="198" t="s">
        <v>432</v>
      </c>
      <c r="C14" s="287">
        <v>192348.48</v>
      </c>
      <c r="D14" s="287">
        <v>192348.48</v>
      </c>
      <c r="E14" s="287">
        <v>0</v>
      </c>
    </row>
    <row r="15" spans="1:5" ht="14.25">
      <c r="A15" s="286">
        <v>111200019</v>
      </c>
      <c r="B15" s="198" t="s">
        <v>334</v>
      </c>
      <c r="C15" s="287">
        <v>44797.41</v>
      </c>
      <c r="D15" s="287">
        <v>44797.41</v>
      </c>
      <c r="E15" s="287">
        <v>0</v>
      </c>
    </row>
    <row r="16" spans="1:5" ht="14.25">
      <c r="A16" s="286">
        <v>111200021</v>
      </c>
      <c r="B16" s="198" t="s">
        <v>202</v>
      </c>
      <c r="C16" s="287">
        <v>35698.89</v>
      </c>
      <c r="D16" s="287">
        <v>35699.2</v>
      </c>
      <c r="E16" s="198">
        <v>0.31</v>
      </c>
    </row>
    <row r="17" spans="1:5" ht="14.25">
      <c r="A17" s="286">
        <v>111200022</v>
      </c>
      <c r="B17" s="198" t="s">
        <v>203</v>
      </c>
      <c r="C17" s="287">
        <v>1431.37</v>
      </c>
      <c r="D17" s="287">
        <v>1431.37</v>
      </c>
      <c r="E17" s="287">
        <v>0</v>
      </c>
    </row>
    <row r="18" spans="1:5" ht="14.25">
      <c r="A18" s="286">
        <v>111200027</v>
      </c>
      <c r="B18" s="198" t="s">
        <v>433</v>
      </c>
      <c r="C18" s="287">
        <v>10059.41</v>
      </c>
      <c r="D18" s="287">
        <v>10059.41</v>
      </c>
      <c r="E18" s="287">
        <v>0</v>
      </c>
    </row>
    <row r="19" spans="1:5" ht="14.25">
      <c r="A19" s="286">
        <v>111200028</v>
      </c>
      <c r="B19" s="198" t="s">
        <v>434</v>
      </c>
      <c r="C19" s="287">
        <v>993050.43</v>
      </c>
      <c r="D19" s="287">
        <v>993050.43</v>
      </c>
      <c r="E19" s="287">
        <v>0</v>
      </c>
    </row>
    <row r="20" spans="1:5" ht="14.25">
      <c r="A20" s="286">
        <v>111200038</v>
      </c>
      <c r="B20" s="198" t="s">
        <v>204</v>
      </c>
      <c r="C20" s="287">
        <v>33965.26</v>
      </c>
      <c r="D20" s="287">
        <v>33965.26</v>
      </c>
      <c r="E20" s="287">
        <v>0</v>
      </c>
    </row>
    <row r="21" spans="1:5" ht="14.25">
      <c r="A21" s="286">
        <v>111200039</v>
      </c>
      <c r="B21" s="198" t="s">
        <v>435</v>
      </c>
      <c r="C21" s="287">
        <v>377817.43</v>
      </c>
      <c r="D21" s="287">
        <v>377817.43</v>
      </c>
      <c r="E21" s="287">
        <v>0</v>
      </c>
    </row>
    <row r="22" spans="1:5" ht="14.25">
      <c r="A22" s="286">
        <v>111200044</v>
      </c>
      <c r="B22" s="198" t="s">
        <v>311</v>
      </c>
      <c r="C22" s="287">
        <v>60987</v>
      </c>
      <c r="D22" s="287">
        <v>60987</v>
      </c>
      <c r="E22" s="287">
        <v>0</v>
      </c>
    </row>
    <row r="23" spans="1:5" ht="14.25">
      <c r="A23" s="286">
        <v>111200047</v>
      </c>
      <c r="B23" s="198" t="s">
        <v>312</v>
      </c>
      <c r="C23" s="287">
        <v>14039</v>
      </c>
      <c r="D23" s="287">
        <v>14039</v>
      </c>
      <c r="E23" s="287">
        <v>0</v>
      </c>
    </row>
    <row r="24" spans="1:5" ht="14.25">
      <c r="A24" s="286">
        <v>111200049</v>
      </c>
      <c r="B24" s="198" t="s">
        <v>313</v>
      </c>
      <c r="C24" s="287">
        <v>32096.5</v>
      </c>
      <c r="D24" s="287">
        <v>32096.5</v>
      </c>
      <c r="E24" s="287">
        <v>0</v>
      </c>
    </row>
    <row r="25" spans="1:5" ht="14.25">
      <c r="A25" s="286">
        <v>111200051</v>
      </c>
      <c r="B25" s="198" t="s">
        <v>249</v>
      </c>
      <c r="C25" s="287">
        <v>28621.15</v>
      </c>
      <c r="D25" s="287">
        <v>28621.15</v>
      </c>
      <c r="E25" s="287">
        <v>0</v>
      </c>
    </row>
    <row r="26" spans="1:5" ht="14.25">
      <c r="A26" s="286">
        <v>111200053</v>
      </c>
      <c r="B26" s="198" t="s">
        <v>314</v>
      </c>
      <c r="C26" s="287">
        <v>2622.8</v>
      </c>
      <c r="D26" s="287">
        <v>3622.76</v>
      </c>
      <c r="E26" s="198">
        <v>999.96</v>
      </c>
    </row>
    <row r="27" spans="1:5" ht="14.25">
      <c r="A27" s="286">
        <v>111200054</v>
      </c>
      <c r="B27" s="198" t="s">
        <v>315</v>
      </c>
      <c r="C27" s="287">
        <v>54585.93</v>
      </c>
      <c r="D27" s="287">
        <v>54585.93</v>
      </c>
      <c r="E27" s="287">
        <v>0</v>
      </c>
    </row>
    <row r="28" spans="1:5" ht="14.25">
      <c r="A28" s="286">
        <v>111200055</v>
      </c>
      <c r="B28" s="198" t="s">
        <v>316</v>
      </c>
      <c r="C28" s="287">
        <v>1877.35</v>
      </c>
      <c r="D28" s="287">
        <v>1877.35</v>
      </c>
      <c r="E28" s="287">
        <v>0</v>
      </c>
    </row>
    <row r="29" spans="1:5" ht="14.25">
      <c r="A29" s="286">
        <v>111200056</v>
      </c>
      <c r="B29" s="198" t="s">
        <v>286</v>
      </c>
      <c r="C29" s="287">
        <v>9887036.03</v>
      </c>
      <c r="D29" s="287">
        <v>9218366.4</v>
      </c>
      <c r="E29" s="287">
        <v>-668669.63</v>
      </c>
    </row>
    <row r="30" spans="1:5" ht="14.25">
      <c r="A30" s="286">
        <v>111200057</v>
      </c>
      <c r="B30" s="198" t="s">
        <v>335</v>
      </c>
      <c r="C30" s="287">
        <v>3584382.95</v>
      </c>
      <c r="D30" s="287">
        <v>1832614.92</v>
      </c>
      <c r="E30" s="287">
        <v>-1751768.03</v>
      </c>
    </row>
    <row r="31" spans="1:5" ht="14.25">
      <c r="A31" s="286">
        <v>111200058</v>
      </c>
      <c r="B31" s="198" t="s">
        <v>336</v>
      </c>
      <c r="C31" s="287">
        <v>13621321.78</v>
      </c>
      <c r="D31" s="287">
        <v>12827835.31</v>
      </c>
      <c r="E31" s="287">
        <v>-793486.47</v>
      </c>
    </row>
    <row r="32" spans="1:5" ht="14.25">
      <c r="A32" s="286">
        <v>111200060</v>
      </c>
      <c r="B32" s="198" t="s">
        <v>577</v>
      </c>
      <c r="C32" s="287">
        <v>0</v>
      </c>
      <c r="D32" s="287">
        <v>42962.65</v>
      </c>
      <c r="E32" s="287">
        <v>42962.65</v>
      </c>
    </row>
    <row r="33" spans="1:5" ht="14.25">
      <c r="A33" s="286">
        <v>111200061</v>
      </c>
      <c r="B33" s="198" t="s">
        <v>533</v>
      </c>
      <c r="C33" s="287">
        <v>692792.51</v>
      </c>
      <c r="D33" s="287">
        <v>191915.31</v>
      </c>
      <c r="E33" s="287">
        <v>-500877.2</v>
      </c>
    </row>
    <row r="34" spans="1:5" ht="14.25">
      <c r="A34" s="286">
        <v>111200062</v>
      </c>
      <c r="B34" s="198" t="s">
        <v>534</v>
      </c>
      <c r="C34" s="198">
        <v>5.16</v>
      </c>
      <c r="D34" s="287">
        <v>0</v>
      </c>
      <c r="E34" s="198">
        <v>-5.16</v>
      </c>
    </row>
    <row r="35" spans="1:5" ht="14.25">
      <c r="A35" s="250">
        <v>111200064</v>
      </c>
      <c r="B35" s="184" t="s">
        <v>540</v>
      </c>
      <c r="C35" s="287">
        <v>907050.4</v>
      </c>
      <c r="D35" s="287">
        <v>907050.4</v>
      </c>
      <c r="E35" s="287">
        <v>0</v>
      </c>
    </row>
    <row r="36" spans="1:5" ht="14.25">
      <c r="A36" s="250">
        <v>111200065</v>
      </c>
      <c r="B36" s="198" t="s">
        <v>578</v>
      </c>
      <c r="C36" s="287">
        <v>0</v>
      </c>
      <c r="D36" s="287">
        <v>6570869.8</v>
      </c>
      <c r="E36" s="287">
        <v>6570869.8</v>
      </c>
    </row>
    <row r="37" spans="1:5" ht="14.25">
      <c r="A37" s="250">
        <v>111200100</v>
      </c>
      <c r="B37" s="198" t="s">
        <v>579</v>
      </c>
      <c r="C37" s="287">
        <v>0</v>
      </c>
      <c r="D37" s="198">
        <v>0.25</v>
      </c>
      <c r="E37" s="198">
        <v>0.25</v>
      </c>
    </row>
    <row r="38" spans="1:5" ht="14.25">
      <c r="A38" s="286">
        <v>111200103</v>
      </c>
      <c r="B38" s="198" t="s">
        <v>317</v>
      </c>
      <c r="C38" s="287">
        <v>107298.74</v>
      </c>
      <c r="D38" s="287">
        <v>107350.94</v>
      </c>
      <c r="E38" s="198">
        <v>52.2</v>
      </c>
    </row>
    <row r="39" spans="1:5" ht="14.25">
      <c r="A39" s="286">
        <v>111200104</v>
      </c>
      <c r="B39" s="198" t="s">
        <v>205</v>
      </c>
      <c r="C39" s="287">
        <v>81373.48</v>
      </c>
      <c r="D39" s="287">
        <v>81382.18</v>
      </c>
      <c r="E39" s="198">
        <v>8.7</v>
      </c>
    </row>
    <row r="40" spans="1:5" ht="14.25">
      <c r="A40" s="286">
        <v>111200107</v>
      </c>
      <c r="B40" s="198" t="s">
        <v>206</v>
      </c>
      <c r="C40" s="287">
        <v>57856.88</v>
      </c>
      <c r="D40" s="287">
        <v>57856.88</v>
      </c>
      <c r="E40" s="287">
        <v>0</v>
      </c>
    </row>
    <row r="41" spans="1:5" ht="14.25">
      <c r="A41" s="286">
        <v>111200112</v>
      </c>
      <c r="B41" s="198" t="s">
        <v>250</v>
      </c>
      <c r="C41" s="287">
        <v>1352.42</v>
      </c>
      <c r="D41" s="287">
        <v>1352.43</v>
      </c>
      <c r="E41" s="198">
        <v>0.01</v>
      </c>
    </row>
    <row r="42" spans="1:5" ht="14.25">
      <c r="A42" s="286">
        <v>111200119</v>
      </c>
      <c r="B42" s="198" t="s">
        <v>276</v>
      </c>
      <c r="C42" s="287">
        <v>25412.24</v>
      </c>
      <c r="D42" s="287">
        <v>25412.46</v>
      </c>
      <c r="E42" s="198">
        <v>0.22</v>
      </c>
    </row>
    <row r="43" spans="1:6" ht="14.25">
      <c r="A43" s="286">
        <v>111200120</v>
      </c>
      <c r="B43" s="198" t="s">
        <v>277</v>
      </c>
      <c r="C43" s="287">
        <v>0</v>
      </c>
      <c r="D43" s="198">
        <v>-0.01</v>
      </c>
      <c r="E43" s="198">
        <v>-0.01</v>
      </c>
      <c r="F43" s="147"/>
    </row>
    <row r="44" spans="1:6" ht="14.25">
      <c r="A44" s="286">
        <v>111200122</v>
      </c>
      <c r="B44" s="198" t="s">
        <v>318</v>
      </c>
      <c r="C44" s="287">
        <v>630015.53</v>
      </c>
      <c r="D44" s="287">
        <v>517825.77</v>
      </c>
      <c r="E44" s="287">
        <v>-112189.76</v>
      </c>
      <c r="F44" s="147"/>
    </row>
    <row r="45" spans="1:6" ht="14.25">
      <c r="A45" s="286">
        <v>111200124</v>
      </c>
      <c r="B45" s="309" t="s">
        <v>484</v>
      </c>
      <c r="C45" s="287">
        <v>33340.32</v>
      </c>
      <c r="D45" s="287">
        <v>33340.32</v>
      </c>
      <c r="E45" s="287">
        <v>0</v>
      </c>
      <c r="F45" s="147"/>
    </row>
    <row r="46" spans="1:6" ht="14.25">
      <c r="A46" s="286">
        <v>111200125</v>
      </c>
      <c r="B46" s="198" t="s">
        <v>535</v>
      </c>
      <c r="C46" s="287">
        <v>1105719.65</v>
      </c>
      <c r="D46" s="287">
        <v>3603861.97</v>
      </c>
      <c r="E46" s="287">
        <v>2498142.32</v>
      </c>
      <c r="F46" s="147"/>
    </row>
    <row r="47" spans="1:6" ht="14.25">
      <c r="A47" s="286">
        <v>111200126</v>
      </c>
      <c r="B47" s="198" t="s">
        <v>536</v>
      </c>
      <c r="C47" s="287">
        <v>24505.31</v>
      </c>
      <c r="D47" s="287">
        <v>24496.83</v>
      </c>
      <c r="E47" s="198">
        <v>-8.48</v>
      </c>
      <c r="F47" s="147"/>
    </row>
    <row r="48" spans="1:6" ht="14.25">
      <c r="A48" s="286">
        <v>111200127</v>
      </c>
      <c r="B48" s="198" t="s">
        <v>537</v>
      </c>
      <c r="C48" s="287">
        <v>51398.79</v>
      </c>
      <c r="D48" s="287">
        <v>51390.57</v>
      </c>
      <c r="E48" s="198">
        <v>-8.22</v>
      </c>
      <c r="F48" s="147"/>
    </row>
    <row r="49" spans="1:6" ht="14.25">
      <c r="A49" s="286">
        <v>111200128</v>
      </c>
      <c r="B49" s="198" t="s">
        <v>538</v>
      </c>
      <c r="C49" s="287">
        <v>17791.43</v>
      </c>
      <c r="D49" s="287">
        <v>0</v>
      </c>
      <c r="E49" s="287">
        <v>-17791.43</v>
      </c>
      <c r="F49" s="147"/>
    </row>
    <row r="50" spans="1:6" ht="14.25">
      <c r="A50" s="286">
        <v>111200129</v>
      </c>
      <c r="B50" s="198" t="s">
        <v>580</v>
      </c>
      <c r="C50" s="287">
        <v>0</v>
      </c>
      <c r="D50" s="198">
        <v>0.36</v>
      </c>
      <c r="E50" s="198">
        <v>0.36</v>
      </c>
      <c r="F50" s="147"/>
    </row>
    <row r="51" spans="1:6" ht="14.25">
      <c r="A51" s="286">
        <v>111200130</v>
      </c>
      <c r="B51" s="198" t="s">
        <v>539</v>
      </c>
      <c r="C51" s="287">
        <v>716174.36</v>
      </c>
      <c r="D51" s="287">
        <v>206308.81</v>
      </c>
      <c r="E51" s="287">
        <v>-509865.55</v>
      </c>
      <c r="F51" s="147"/>
    </row>
    <row r="52" spans="1:6" ht="14.25">
      <c r="A52" s="286">
        <v>111200131</v>
      </c>
      <c r="B52" s="184" t="s">
        <v>562</v>
      </c>
      <c r="C52" s="287">
        <v>150202.35</v>
      </c>
      <c r="D52" s="287">
        <v>1238.98</v>
      </c>
      <c r="E52" s="287">
        <v>-148963.37</v>
      </c>
      <c r="F52" s="147"/>
    </row>
    <row r="53" spans="1:5" ht="14.25">
      <c r="A53" s="286">
        <v>111200312</v>
      </c>
      <c r="B53" s="198" t="s">
        <v>355</v>
      </c>
      <c r="C53" s="287">
        <v>76471.06</v>
      </c>
      <c r="D53" s="287">
        <v>81180.1</v>
      </c>
      <c r="E53" s="287">
        <v>4709.04</v>
      </c>
    </row>
    <row r="54" spans="1:5" ht="14.25">
      <c r="A54" s="286">
        <v>111200313</v>
      </c>
      <c r="B54" s="198" t="s">
        <v>356</v>
      </c>
      <c r="C54" s="287">
        <v>76471.06</v>
      </c>
      <c r="D54" s="287">
        <v>81180.1</v>
      </c>
      <c r="E54" s="287">
        <v>4709.04</v>
      </c>
    </row>
    <row r="55" spans="1:5" ht="14.25">
      <c r="A55" s="286">
        <v>111200314</v>
      </c>
      <c r="B55" s="198" t="s">
        <v>357</v>
      </c>
      <c r="C55" s="287">
        <v>76471.06</v>
      </c>
      <c r="D55" s="287">
        <v>81180.1</v>
      </c>
      <c r="E55" s="287">
        <v>4709.04</v>
      </c>
    </row>
    <row r="56" spans="1:5" ht="14.25">
      <c r="A56" s="286">
        <v>111200315</v>
      </c>
      <c r="B56" s="198" t="s">
        <v>337</v>
      </c>
      <c r="C56" s="287">
        <v>76471.06</v>
      </c>
      <c r="D56" s="287">
        <v>81180.1</v>
      </c>
      <c r="E56" s="287">
        <v>4709.04</v>
      </c>
    </row>
    <row r="57" spans="1:5" ht="14.25">
      <c r="A57" s="286">
        <v>111200316</v>
      </c>
      <c r="B57" s="198" t="s">
        <v>436</v>
      </c>
      <c r="C57" s="287">
        <v>163800.64</v>
      </c>
      <c r="D57" s="287">
        <v>173887.38</v>
      </c>
      <c r="E57" s="287">
        <v>10086.74</v>
      </c>
    </row>
    <row r="58" spans="1:5" ht="14.25">
      <c r="A58" s="286">
        <v>111200317</v>
      </c>
      <c r="B58" s="198" t="s">
        <v>358</v>
      </c>
      <c r="C58" s="287">
        <v>76471.06</v>
      </c>
      <c r="D58" s="287">
        <v>81180.1</v>
      </c>
      <c r="E58" s="287">
        <v>4709.04</v>
      </c>
    </row>
    <row r="59" spans="1:5" ht="14.25">
      <c r="A59" s="286">
        <v>111200318</v>
      </c>
      <c r="B59" s="198" t="s">
        <v>359</v>
      </c>
      <c r="C59" s="287">
        <v>76471.06</v>
      </c>
      <c r="D59" s="287">
        <v>81180.1</v>
      </c>
      <c r="E59" s="287">
        <v>4709.04</v>
      </c>
    </row>
    <row r="60" spans="1:5" ht="14.25">
      <c r="A60" s="286">
        <v>111200319</v>
      </c>
      <c r="B60" s="198" t="s">
        <v>360</v>
      </c>
      <c r="C60" s="287">
        <v>76471.06</v>
      </c>
      <c r="D60" s="287">
        <v>81180.1</v>
      </c>
      <c r="E60" s="287">
        <v>4709.04</v>
      </c>
    </row>
    <row r="61" spans="1:5" ht="14.25">
      <c r="A61" s="286">
        <v>111200320</v>
      </c>
      <c r="B61" s="198" t="s">
        <v>283</v>
      </c>
      <c r="C61" s="287">
        <v>84968.94</v>
      </c>
      <c r="D61" s="287">
        <v>90201.28</v>
      </c>
      <c r="E61" s="287">
        <v>5232.34</v>
      </c>
    </row>
    <row r="62" spans="1:5" ht="14.25">
      <c r="A62" s="286">
        <v>111200321</v>
      </c>
      <c r="B62" s="198" t="s">
        <v>217</v>
      </c>
      <c r="C62" s="287">
        <v>68540.98</v>
      </c>
      <c r="D62" s="287">
        <v>73250.02</v>
      </c>
      <c r="E62" s="287">
        <v>4709.04</v>
      </c>
    </row>
    <row r="63" spans="1:5" ht="14.25">
      <c r="A63" s="198">
        <v>1112</v>
      </c>
      <c r="B63" s="198" t="s">
        <v>126</v>
      </c>
      <c r="C63" s="287">
        <v>35089072.04</v>
      </c>
      <c r="D63" s="287">
        <v>39906902.22</v>
      </c>
      <c r="E63" s="287">
        <v>4817830.18</v>
      </c>
    </row>
    <row r="64" spans="1:5" ht="14.25">
      <c r="A64" s="310"/>
      <c r="B64" s="311" t="s">
        <v>123</v>
      </c>
      <c r="C64" s="312">
        <f>+C63</f>
        <v>35089072.04</v>
      </c>
      <c r="D64" s="312">
        <f>+D63</f>
        <v>39906902.22</v>
      </c>
      <c r="E64" s="312">
        <f>+E63</f>
        <v>4817830.18</v>
      </c>
    </row>
  </sheetData>
  <sheetProtection/>
  <mergeCells count="1">
    <mergeCell ref="D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F1" sqref="F1:H16384"/>
    </sheetView>
  </sheetViews>
  <sheetFormatPr defaultColWidth="11.421875" defaultRowHeight="15"/>
  <cols>
    <col min="1" max="1" width="20.140625" style="6" customWidth="1"/>
    <col min="2" max="2" width="31.57421875" style="6" bestFit="1" customWidth="1"/>
    <col min="3" max="3" width="22.28125" style="58" customWidth="1"/>
    <col min="4" max="4" width="20.140625" style="6" customWidth="1"/>
    <col min="5" max="5" width="6.7109375" style="6" customWidth="1"/>
    <col min="6" max="16384" width="11.421875" style="6" customWidth="1"/>
  </cols>
  <sheetData>
    <row r="1" spans="1:4" s="3" customFormat="1" ht="21.75" customHeight="1">
      <c r="A1" s="2" t="s">
        <v>53</v>
      </c>
      <c r="B1" s="2"/>
      <c r="C1" s="59"/>
      <c r="D1" s="148"/>
    </row>
    <row r="2" spans="1:4" s="3" customFormat="1" ht="12.75">
      <c r="A2" s="2" t="s">
        <v>54</v>
      </c>
      <c r="B2" s="2"/>
      <c r="C2" s="59"/>
      <c r="D2" s="148"/>
    </row>
    <row r="3" spans="1:4" s="3" customFormat="1" ht="12.75">
      <c r="A3" s="4"/>
      <c r="B3" s="4"/>
      <c r="C3" s="59"/>
      <c r="D3" s="148"/>
    </row>
    <row r="4" spans="1:4" s="3" customFormat="1" ht="12.75">
      <c r="A4" s="43" t="s">
        <v>8</v>
      </c>
      <c r="B4" s="43"/>
      <c r="C4" s="59"/>
      <c r="D4" s="44" t="s">
        <v>82</v>
      </c>
    </row>
    <row r="5" spans="1:4" ht="14.25">
      <c r="A5" s="321"/>
      <c r="B5" s="321"/>
      <c r="C5" s="322"/>
      <c r="D5" s="322"/>
    </row>
    <row r="6" spans="1:4" ht="14.25">
      <c r="A6" s="54" t="s">
        <v>131</v>
      </c>
      <c r="B6" s="55" t="s">
        <v>128</v>
      </c>
      <c r="C6" s="135" t="s">
        <v>0</v>
      </c>
      <c r="D6" s="136" t="s">
        <v>9</v>
      </c>
    </row>
    <row r="7" spans="1:4" ht="14.25">
      <c r="A7" s="209">
        <v>123105811</v>
      </c>
      <c r="B7" s="243" t="s">
        <v>208</v>
      </c>
      <c r="C7" s="274">
        <v>70000</v>
      </c>
      <c r="D7" s="263">
        <v>0</v>
      </c>
    </row>
    <row r="8" spans="1:4" ht="14.25">
      <c r="A8" s="209">
        <v>1231</v>
      </c>
      <c r="B8" s="243" t="s">
        <v>208</v>
      </c>
      <c r="C8" s="274">
        <v>70000</v>
      </c>
      <c r="D8" s="263">
        <v>0</v>
      </c>
    </row>
    <row r="9" spans="1:4" ht="14.25">
      <c r="A9" s="209">
        <v>123526121</v>
      </c>
      <c r="B9" s="243" t="s">
        <v>209</v>
      </c>
      <c r="C9" s="274">
        <v>1233389.21</v>
      </c>
      <c r="D9" s="263">
        <v>0</v>
      </c>
    </row>
    <row r="10" spans="1:4" ht="14.25">
      <c r="A10" s="209">
        <v>123546141</v>
      </c>
      <c r="B10" s="243" t="s">
        <v>211</v>
      </c>
      <c r="C10" s="274">
        <v>2080741.95</v>
      </c>
      <c r="D10" s="263">
        <v>0</v>
      </c>
    </row>
    <row r="11" spans="1:4" ht="14.25">
      <c r="A11" s="209">
        <v>1235</v>
      </c>
      <c r="B11" s="243" t="s">
        <v>437</v>
      </c>
      <c r="C11" s="274">
        <v>3314131.16</v>
      </c>
      <c r="D11" s="263">
        <v>0</v>
      </c>
    </row>
    <row r="12" spans="1:4" ht="14.25">
      <c r="A12" s="209"/>
      <c r="B12" s="244" t="s">
        <v>383</v>
      </c>
      <c r="C12" s="274">
        <v>3384131.16</v>
      </c>
      <c r="D12" s="263">
        <v>0</v>
      </c>
    </row>
    <row r="13" spans="1:4" ht="14.25">
      <c r="A13" s="209">
        <v>1244</v>
      </c>
      <c r="B13" s="243" t="s">
        <v>438</v>
      </c>
      <c r="C13" s="274">
        <v>277000</v>
      </c>
      <c r="D13" s="263">
        <v>0</v>
      </c>
    </row>
    <row r="14" spans="1:4" ht="14.25">
      <c r="A14" s="273"/>
      <c r="B14" s="244" t="s">
        <v>384</v>
      </c>
      <c r="C14" s="274">
        <v>277000</v>
      </c>
      <c r="D14" s="263">
        <v>0</v>
      </c>
    </row>
    <row r="15" spans="1:4" ht="15">
      <c r="A15" s="149"/>
      <c r="B15" s="149" t="s">
        <v>123</v>
      </c>
      <c r="C15" s="150">
        <f>C12+C14</f>
        <v>3661131.16</v>
      </c>
      <c r="D15" s="264">
        <v>0</v>
      </c>
    </row>
    <row r="19" spans="1:4" ht="15">
      <c r="A19" s="343"/>
      <c r="B19" s="343"/>
      <c r="C19" s="343"/>
      <c r="D19" s="343"/>
    </row>
    <row r="20" spans="1:4" ht="15">
      <c r="A20" s="343"/>
      <c r="B20" s="343"/>
      <c r="C20" s="343"/>
      <c r="D20" s="343"/>
    </row>
  </sheetData>
  <sheetProtection/>
  <mergeCells count="3">
    <mergeCell ref="A5:D5"/>
    <mergeCell ref="A19:D19"/>
    <mergeCell ref="A20:D2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1" sqref="I1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E15" sqref="E15"/>
    </sheetView>
  </sheetViews>
  <sheetFormatPr defaultColWidth="11.421875" defaultRowHeight="15"/>
  <cols>
    <col min="1" max="1" width="18.140625" style="6" customWidth="1"/>
    <col min="2" max="2" width="38.8515625" style="6" customWidth="1"/>
    <col min="3" max="3" width="15.8515625" style="6" customWidth="1"/>
    <col min="4" max="4" width="13.7109375" style="6" customWidth="1"/>
    <col min="5" max="5" width="16.140625" style="6" customWidth="1"/>
    <col min="6" max="6" width="6.7109375" style="6" customWidth="1"/>
    <col min="7" max="16384" width="11.421875" style="6" customWidth="1"/>
  </cols>
  <sheetData>
    <row r="1" spans="1:2" s="29" customFormat="1" ht="22.5" customHeight="1">
      <c r="A1" s="186" t="s">
        <v>53</v>
      </c>
      <c r="B1" s="186"/>
    </row>
    <row r="2" spans="1:2" s="29" customFormat="1" ht="19.5" customHeight="1">
      <c r="A2" s="186" t="s">
        <v>54</v>
      </c>
      <c r="B2" s="186"/>
    </row>
    <row r="3" s="29" customFormat="1" ht="12"/>
    <row r="4" spans="1:5" s="29" customFormat="1" ht="15" customHeight="1">
      <c r="A4" s="43" t="s">
        <v>144</v>
      </c>
      <c r="B4" s="43"/>
      <c r="C4" s="156"/>
      <c r="D4" s="319" t="s">
        <v>70</v>
      </c>
      <c r="E4" s="320"/>
    </row>
    <row r="5" spans="1:5" ht="14.25">
      <c r="A5" s="321"/>
      <c r="B5" s="321"/>
      <c r="C5" s="322"/>
      <c r="D5" s="322"/>
      <c r="E5" s="322"/>
    </row>
    <row r="6" spans="1:5" ht="14.25">
      <c r="A6" s="45" t="s">
        <v>131</v>
      </c>
      <c r="B6" s="46" t="s">
        <v>128</v>
      </c>
      <c r="C6" s="157" t="s">
        <v>1</v>
      </c>
      <c r="D6" s="158">
        <v>2011</v>
      </c>
      <c r="E6" s="158">
        <v>2012</v>
      </c>
    </row>
    <row r="7" spans="1:5" ht="14.25">
      <c r="A7" s="190">
        <v>112200001</v>
      </c>
      <c r="B7" s="191" t="s">
        <v>324</v>
      </c>
      <c r="C7" s="192">
        <v>14434.46</v>
      </c>
      <c r="D7" s="192">
        <v>14434.46</v>
      </c>
      <c r="E7" s="192">
        <v>0</v>
      </c>
    </row>
    <row r="8" spans="1:5" ht="14.25">
      <c r="A8" s="224">
        <v>112200002</v>
      </c>
      <c r="B8" s="184" t="s">
        <v>382</v>
      </c>
      <c r="C8" s="185">
        <v>21672.22</v>
      </c>
      <c r="D8" s="185">
        <v>21672.22</v>
      </c>
      <c r="E8" s="185">
        <v>0</v>
      </c>
    </row>
    <row r="9" spans="1:5" ht="14.25">
      <c r="A9" s="10"/>
      <c r="B9" s="10" t="s">
        <v>124</v>
      </c>
      <c r="C9" s="11">
        <f>SUM(C7:C8)</f>
        <v>36106.68</v>
      </c>
      <c r="D9" s="11">
        <f>SUM(D7:D8)</f>
        <v>36106.68</v>
      </c>
      <c r="E9" s="11">
        <f>SUM(E7:E8)</f>
        <v>0</v>
      </c>
    </row>
    <row r="11" spans="1:5" ht="15" customHeight="1">
      <c r="A11" s="43" t="s">
        <v>139</v>
      </c>
      <c r="B11" s="43"/>
      <c r="C11" s="156"/>
      <c r="D11" s="319" t="s">
        <v>70</v>
      </c>
      <c r="E11" s="320"/>
    </row>
    <row r="12" spans="1:5" ht="14.25">
      <c r="A12" s="321"/>
      <c r="B12" s="321"/>
      <c r="C12" s="322"/>
      <c r="D12" s="322"/>
      <c r="E12" s="322"/>
    </row>
    <row r="13" spans="1:5" ht="14.25">
      <c r="A13" s="45" t="s">
        <v>131</v>
      </c>
      <c r="B13" s="46" t="s">
        <v>128</v>
      </c>
      <c r="C13" s="157" t="s">
        <v>1</v>
      </c>
      <c r="D13" s="158">
        <v>2011</v>
      </c>
      <c r="E13" s="158">
        <v>2012</v>
      </c>
    </row>
    <row r="14" spans="1:5" ht="15">
      <c r="A14" s="175"/>
      <c r="B14" s="212"/>
      <c r="C14" s="192">
        <v>0</v>
      </c>
      <c r="D14" s="192">
        <v>0</v>
      </c>
      <c r="E14" s="192">
        <v>0</v>
      </c>
    </row>
    <row r="15" spans="1:5" ht="14.25">
      <c r="A15" s="10"/>
      <c r="B15" s="10" t="s">
        <v>124</v>
      </c>
      <c r="C15" s="11">
        <f>SUM(C14:C14)</f>
        <v>0</v>
      </c>
      <c r="D15" s="11">
        <f>SUM(D14:D14)</f>
        <v>0</v>
      </c>
      <c r="E15" s="11">
        <f>SUM(E14:E14)</f>
        <v>0</v>
      </c>
    </row>
  </sheetData>
  <sheetProtection/>
  <mergeCells count="4">
    <mergeCell ref="D4:E4"/>
    <mergeCell ref="A5:E5"/>
    <mergeCell ref="D11:E11"/>
    <mergeCell ref="A12:E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zoomScalePageLayoutView="0" workbookViewId="0" topLeftCell="A1">
      <selection activeCell="I13" sqref="I13"/>
    </sheetView>
  </sheetViews>
  <sheetFormatPr defaultColWidth="11.421875" defaultRowHeight="15"/>
  <cols>
    <col min="1" max="1" width="10.421875" style="187" customWidth="1"/>
    <col min="2" max="2" width="38.57421875" style="187" customWidth="1"/>
    <col min="3" max="3" width="17.7109375" style="187" customWidth="1"/>
    <col min="4" max="4" width="12.7109375" style="187" customWidth="1"/>
    <col min="5" max="7" width="12.8515625" style="187" bestFit="1" customWidth="1"/>
    <col min="8" max="8" width="6.7109375" style="187" customWidth="1"/>
    <col min="9" max="16384" width="11.421875" style="187" customWidth="1"/>
  </cols>
  <sheetData>
    <row r="1" spans="1:2" ht="12.75">
      <c r="A1" s="186" t="s">
        <v>53</v>
      </c>
      <c r="B1" s="186"/>
    </row>
    <row r="2" spans="1:2" ht="12.75">
      <c r="A2" s="186" t="s">
        <v>54</v>
      </c>
      <c r="B2" s="186"/>
    </row>
    <row r="4" spans="1:6" ht="12.75">
      <c r="A4" s="43" t="s">
        <v>145</v>
      </c>
      <c r="B4" s="188"/>
      <c r="C4" s="319" t="s">
        <v>99</v>
      </c>
      <c r="D4" s="320"/>
      <c r="E4" s="64"/>
      <c r="F4" s="64"/>
    </row>
    <row r="5" spans="1:6" ht="12.75">
      <c r="A5" s="64"/>
      <c r="B5" s="64"/>
      <c r="C5" s="64"/>
      <c r="D5" s="64"/>
      <c r="E5" s="64"/>
      <c r="F5" s="64"/>
    </row>
    <row r="6" spans="1:7" ht="12.75">
      <c r="A6" s="177" t="s">
        <v>131</v>
      </c>
      <c r="B6" s="46" t="s">
        <v>128</v>
      </c>
      <c r="C6" s="177" t="s">
        <v>100</v>
      </c>
      <c r="D6" s="177" t="s">
        <v>101</v>
      </c>
      <c r="E6" s="178" t="s">
        <v>102</v>
      </c>
      <c r="F6" s="177" t="s">
        <v>103</v>
      </c>
      <c r="G6" s="179" t="s">
        <v>117</v>
      </c>
    </row>
    <row r="7" spans="1:7" ht="12.75">
      <c r="A7" s="258">
        <v>112300001</v>
      </c>
      <c r="B7" s="275" t="s">
        <v>240</v>
      </c>
      <c r="C7" s="276">
        <v>70000</v>
      </c>
      <c r="D7" s="276">
        <v>40000</v>
      </c>
      <c r="E7" s="276">
        <v>0</v>
      </c>
      <c r="F7" s="276">
        <v>0</v>
      </c>
      <c r="G7" s="276">
        <v>30000</v>
      </c>
    </row>
    <row r="8" spans="1:7" ht="12.75">
      <c r="A8" s="258">
        <v>112300001</v>
      </c>
      <c r="B8" s="275" t="s">
        <v>222</v>
      </c>
      <c r="C8" s="276">
        <v>759.48</v>
      </c>
      <c r="D8" s="276">
        <v>255748.26</v>
      </c>
      <c r="E8" s="276">
        <v>480</v>
      </c>
      <c r="F8" s="276">
        <v>-179363.77</v>
      </c>
      <c r="G8" s="276">
        <v>-76105.01</v>
      </c>
    </row>
    <row r="9" spans="1:7" ht="12.75">
      <c r="A9" s="258">
        <v>112300001</v>
      </c>
      <c r="B9" s="275" t="s">
        <v>213</v>
      </c>
      <c r="C9" s="276">
        <v>-4999</v>
      </c>
      <c r="D9" s="276">
        <v>37972.96</v>
      </c>
      <c r="E9" s="276">
        <v>17915.5</v>
      </c>
      <c r="F9" s="276">
        <v>48814.14</v>
      </c>
      <c r="G9" s="276">
        <v>-109701.6</v>
      </c>
    </row>
    <row r="10" spans="1:7" ht="12.75">
      <c r="A10" s="258">
        <v>112300001</v>
      </c>
      <c r="B10" s="275" t="s">
        <v>214</v>
      </c>
      <c r="C10" s="276">
        <v>400</v>
      </c>
      <c r="D10" s="276">
        <v>2700</v>
      </c>
      <c r="E10" s="276">
        <v>0</v>
      </c>
      <c r="F10" s="276">
        <v>0</v>
      </c>
      <c r="G10" s="276">
        <v>-2300</v>
      </c>
    </row>
    <row r="11" spans="1:7" s="216" customFormat="1" ht="12.75">
      <c r="A11" s="258">
        <v>112300001</v>
      </c>
      <c r="B11" s="275" t="s">
        <v>223</v>
      </c>
      <c r="C11" s="276">
        <v>-10000</v>
      </c>
      <c r="D11" s="276">
        <v>0</v>
      </c>
      <c r="E11" s="276">
        <v>0</v>
      </c>
      <c r="F11" s="276">
        <v>0</v>
      </c>
      <c r="G11" s="276">
        <v>-10000</v>
      </c>
    </row>
    <row r="12" spans="1:7" s="216" customFormat="1" ht="12.75">
      <c r="A12" s="258">
        <v>112300001</v>
      </c>
      <c r="B12" s="275" t="s">
        <v>319</v>
      </c>
      <c r="C12" s="276">
        <v>2232</v>
      </c>
      <c r="D12" s="276">
        <v>2232</v>
      </c>
      <c r="E12" s="276">
        <v>0</v>
      </c>
      <c r="F12" s="276">
        <v>0</v>
      </c>
      <c r="G12" s="276">
        <v>0</v>
      </c>
    </row>
    <row r="13" spans="1:7" ht="12.75">
      <c r="A13" s="258">
        <v>112300001</v>
      </c>
      <c r="B13" s="275" t="s">
        <v>320</v>
      </c>
      <c r="C13" s="276">
        <v>1800</v>
      </c>
      <c r="D13" s="276">
        <v>1800</v>
      </c>
      <c r="E13" s="276">
        <v>0</v>
      </c>
      <c r="F13" s="276">
        <v>0</v>
      </c>
      <c r="G13" s="276">
        <v>0</v>
      </c>
    </row>
    <row r="14" spans="1:7" ht="12.75">
      <c r="A14" s="258">
        <v>112300001</v>
      </c>
      <c r="B14" s="275" t="s">
        <v>321</v>
      </c>
      <c r="C14" s="276">
        <v>900</v>
      </c>
      <c r="D14" s="276">
        <v>900</v>
      </c>
      <c r="E14" s="276">
        <v>0</v>
      </c>
      <c r="F14" s="276">
        <v>0</v>
      </c>
      <c r="G14" s="276">
        <v>0</v>
      </c>
    </row>
    <row r="15" spans="1:7" ht="12.75">
      <c r="A15" s="258">
        <v>112300001</v>
      </c>
      <c r="B15" s="275" t="s">
        <v>322</v>
      </c>
      <c r="C15" s="276">
        <v>80</v>
      </c>
      <c r="D15" s="276">
        <v>80</v>
      </c>
      <c r="E15" s="276">
        <v>0</v>
      </c>
      <c r="F15" s="276">
        <v>0</v>
      </c>
      <c r="G15" s="276">
        <v>0</v>
      </c>
    </row>
    <row r="16" spans="1:7" ht="12.75">
      <c r="A16" s="258">
        <v>112300001</v>
      </c>
      <c r="B16" s="275" t="s">
        <v>323</v>
      </c>
      <c r="C16" s="276">
        <v>4200</v>
      </c>
      <c r="D16" s="276">
        <v>4200</v>
      </c>
      <c r="E16" s="276">
        <v>0</v>
      </c>
      <c r="F16" s="276">
        <v>0</v>
      </c>
      <c r="G16" s="276">
        <v>0</v>
      </c>
    </row>
    <row r="17" spans="1:8" ht="12.75">
      <c r="A17" s="277"/>
      <c r="B17" s="278" t="s">
        <v>242</v>
      </c>
      <c r="C17" s="279">
        <f>SUM(C7:C16)</f>
        <v>65372.479999999996</v>
      </c>
      <c r="D17" s="279">
        <f>SUM(D7:D16)</f>
        <v>345633.22000000003</v>
      </c>
      <c r="E17" s="279">
        <f>SUM(E7:E16)</f>
        <v>18395.5</v>
      </c>
      <c r="F17" s="279">
        <f>SUM(F7:F16)</f>
        <v>-130549.62999999999</v>
      </c>
      <c r="G17" s="279">
        <f>SUM(G7:G16)</f>
        <v>-168106.61</v>
      </c>
      <c r="H17" s="75"/>
    </row>
    <row r="18" spans="1:7" ht="12.75">
      <c r="A18" s="258">
        <v>112300003</v>
      </c>
      <c r="B18" s="275" t="s">
        <v>221</v>
      </c>
      <c r="C18" s="276">
        <v>3613.8</v>
      </c>
      <c r="D18" s="276">
        <v>0</v>
      </c>
      <c r="E18" s="276">
        <v>3200</v>
      </c>
      <c r="F18" s="276">
        <v>25008.8</v>
      </c>
      <c r="G18" s="276">
        <v>-24595</v>
      </c>
    </row>
    <row r="19" spans="1:7" ht="12.75">
      <c r="A19" s="258">
        <v>112300003</v>
      </c>
      <c r="B19" s="275" t="s">
        <v>222</v>
      </c>
      <c r="C19" s="276">
        <v>36430.64</v>
      </c>
      <c r="D19" s="276">
        <v>11500</v>
      </c>
      <c r="E19" s="276">
        <v>44930.64</v>
      </c>
      <c r="F19" s="276">
        <v>-20000</v>
      </c>
      <c r="G19" s="276">
        <v>0</v>
      </c>
    </row>
    <row r="20" spans="1:7" ht="12.75">
      <c r="A20" s="258">
        <v>112300003</v>
      </c>
      <c r="B20" s="275" t="s">
        <v>219</v>
      </c>
      <c r="C20" s="276">
        <v>1397</v>
      </c>
      <c r="D20" s="276">
        <v>0</v>
      </c>
      <c r="E20" s="276">
        <v>6500</v>
      </c>
      <c r="F20" s="276">
        <v>-5103</v>
      </c>
      <c r="G20" s="276">
        <v>0</v>
      </c>
    </row>
    <row r="21" spans="1:7" s="216" customFormat="1" ht="12.75">
      <c r="A21" s="258">
        <v>112300003</v>
      </c>
      <c r="B21" s="275" t="s">
        <v>588</v>
      </c>
      <c r="C21" s="276">
        <v>7500</v>
      </c>
      <c r="D21" s="276">
        <v>0</v>
      </c>
      <c r="E21" s="276">
        <v>0</v>
      </c>
      <c r="F21" s="276">
        <v>0</v>
      </c>
      <c r="G21" s="276">
        <v>7500</v>
      </c>
    </row>
    <row r="22" spans="1:7" ht="12.75">
      <c r="A22" s="258">
        <v>112300003</v>
      </c>
      <c r="B22" s="275" t="s">
        <v>223</v>
      </c>
      <c r="C22" s="276">
        <v>189791</v>
      </c>
      <c r="D22" s="276">
        <v>84000</v>
      </c>
      <c r="E22" s="276">
        <v>129020</v>
      </c>
      <c r="F22" s="276">
        <v>-96229</v>
      </c>
      <c r="G22" s="276">
        <v>73000</v>
      </c>
    </row>
    <row r="23" spans="1:7" s="298" customFormat="1" ht="12.75">
      <c r="A23" s="258">
        <v>112300003</v>
      </c>
      <c r="B23" s="275" t="s">
        <v>224</v>
      </c>
      <c r="C23" s="276">
        <v>56161</v>
      </c>
      <c r="D23" s="276">
        <v>0</v>
      </c>
      <c r="E23" s="276">
        <v>0</v>
      </c>
      <c r="F23" s="276">
        <v>35161</v>
      </c>
      <c r="G23" s="276">
        <v>21000</v>
      </c>
    </row>
    <row r="24" spans="1:7" s="298" customFormat="1" ht="12.75">
      <c r="A24" s="258">
        <v>112300003</v>
      </c>
      <c r="B24" s="275" t="s">
        <v>589</v>
      </c>
      <c r="C24" s="276">
        <v>3500</v>
      </c>
      <c r="D24" s="276">
        <v>0</v>
      </c>
      <c r="E24" s="276">
        <v>0</v>
      </c>
      <c r="F24" s="276">
        <v>-5500</v>
      </c>
      <c r="G24" s="276">
        <v>9000</v>
      </c>
    </row>
    <row r="25" spans="1:7" ht="12.75">
      <c r="A25" s="280"/>
      <c r="B25" s="281" t="s">
        <v>243</v>
      </c>
      <c r="C25" s="282">
        <f>SUM(C18:C24)</f>
        <v>298393.44</v>
      </c>
      <c r="D25" s="282">
        <f>SUM(D18:D24)</f>
        <v>95500</v>
      </c>
      <c r="E25" s="282">
        <f>SUM(E18:E24)</f>
        <v>183650.64</v>
      </c>
      <c r="F25" s="282">
        <f>SUM(F18:F24)</f>
        <v>-66662.2</v>
      </c>
      <c r="G25" s="282">
        <f>SUM(G18:G24)</f>
        <v>85905</v>
      </c>
    </row>
    <row r="26" spans="1:7" ht="12.75">
      <c r="A26" s="258">
        <v>112300009</v>
      </c>
      <c r="B26" s="283" t="s">
        <v>491</v>
      </c>
      <c r="C26" s="276">
        <v>0</v>
      </c>
      <c r="D26" s="276">
        <v>0</v>
      </c>
      <c r="E26" s="276">
        <v>0</v>
      </c>
      <c r="F26" s="276">
        <v>0</v>
      </c>
      <c r="G26" s="276">
        <v>0</v>
      </c>
    </row>
    <row r="27" spans="1:7" ht="12.75">
      <c r="A27" s="280"/>
      <c r="B27" s="281" t="s">
        <v>479</v>
      </c>
      <c r="C27" s="284">
        <f>C26</f>
        <v>0</v>
      </c>
      <c r="D27" s="284">
        <f>D26</f>
        <v>0</v>
      </c>
      <c r="E27" s="284">
        <f>E26</f>
        <v>0</v>
      </c>
      <c r="F27" s="284">
        <f>F26</f>
        <v>0</v>
      </c>
      <c r="G27" s="284">
        <f>G26</f>
        <v>0</v>
      </c>
    </row>
    <row r="28" spans="1:7" ht="12.75">
      <c r="A28" s="258">
        <v>112300011</v>
      </c>
      <c r="B28" s="275" t="s">
        <v>283</v>
      </c>
      <c r="C28" s="276">
        <v>21073.47</v>
      </c>
      <c r="D28" s="276">
        <v>0</v>
      </c>
      <c r="E28" s="276">
        <v>0</v>
      </c>
      <c r="F28" s="276">
        <v>0</v>
      </c>
      <c r="G28" s="276">
        <v>21073.47</v>
      </c>
    </row>
    <row r="29" spans="1:7" ht="12.75">
      <c r="A29" s="285"/>
      <c r="B29" s="281" t="s">
        <v>244</v>
      </c>
      <c r="C29" s="284">
        <f>SUM(C28:C28)</f>
        <v>21073.47</v>
      </c>
      <c r="D29" s="284">
        <f>SUM(D28:D28)</f>
        <v>0</v>
      </c>
      <c r="E29" s="284">
        <f>SUM(E28:E28)</f>
        <v>0</v>
      </c>
      <c r="F29" s="284">
        <f>SUM(F28:F28)</f>
        <v>0</v>
      </c>
      <c r="G29" s="284">
        <f>SUM(G28:G28)</f>
        <v>21073.47</v>
      </c>
    </row>
    <row r="30" spans="1:7" ht="12.75">
      <c r="A30" s="251"/>
      <c r="B30" s="253" t="s">
        <v>124</v>
      </c>
      <c r="C30" s="254">
        <f>+C17+C25+C29+C27</f>
        <v>384839.39</v>
      </c>
      <c r="D30" s="254">
        <f>+D17+D25+D29+D27</f>
        <v>441133.22000000003</v>
      </c>
      <c r="E30" s="254">
        <f>+E17+E25+E29+E27</f>
        <v>202046.14</v>
      </c>
      <c r="F30" s="254">
        <f>+F17+F25+F29+F27</f>
        <v>-197211.83</v>
      </c>
      <c r="G30" s="254">
        <f>+G17+G25+G29+G27</f>
        <v>-61128.139999999985</v>
      </c>
    </row>
    <row r="33" ht="12.75">
      <c r="A33" s="186" t="s">
        <v>53</v>
      </c>
    </row>
    <row r="34" ht="12.75">
      <c r="A34" s="186" t="s">
        <v>54</v>
      </c>
    </row>
    <row r="35" spans="1:6" ht="12.75">
      <c r="A35" s="43" t="s">
        <v>140</v>
      </c>
      <c r="B35" s="67"/>
      <c r="C35" s="319" t="s">
        <v>99</v>
      </c>
      <c r="D35" s="320"/>
      <c r="E35" s="64"/>
      <c r="F35" s="64"/>
    </row>
    <row r="36" spans="1:6" ht="12.75">
      <c r="A36" s="64"/>
      <c r="B36" s="64"/>
      <c r="C36" s="64"/>
      <c r="D36" s="64"/>
      <c r="E36" s="64"/>
      <c r="F36" s="64"/>
    </row>
    <row r="37" spans="1:7" ht="12.75">
      <c r="A37" s="45" t="s">
        <v>131</v>
      </c>
      <c r="B37" s="180" t="s">
        <v>128</v>
      </c>
      <c r="C37" s="45" t="s">
        <v>100</v>
      </c>
      <c r="D37" s="45" t="s">
        <v>101</v>
      </c>
      <c r="E37" s="182" t="s">
        <v>102</v>
      </c>
      <c r="F37" s="45" t="s">
        <v>103</v>
      </c>
      <c r="G37" s="183" t="s">
        <v>117</v>
      </c>
    </row>
    <row r="38" spans="1:7" ht="12.75">
      <c r="A38" s="286">
        <v>112500001</v>
      </c>
      <c r="B38" s="198" t="s">
        <v>590</v>
      </c>
      <c r="C38" s="287">
        <v>10000</v>
      </c>
      <c r="D38" s="287">
        <v>0</v>
      </c>
      <c r="E38" s="287">
        <v>0</v>
      </c>
      <c r="F38" s="287">
        <v>0</v>
      </c>
      <c r="G38" s="287">
        <v>10000</v>
      </c>
    </row>
    <row r="39" spans="1:7" ht="12.75">
      <c r="A39" s="286">
        <v>112500001</v>
      </c>
      <c r="B39" s="198" t="s">
        <v>215</v>
      </c>
      <c r="C39" s="287">
        <v>2000</v>
      </c>
      <c r="D39" s="287">
        <v>810.82</v>
      </c>
      <c r="E39" s="287">
        <v>-57</v>
      </c>
      <c r="F39" s="287">
        <v>0</v>
      </c>
      <c r="G39" s="287">
        <v>1246.18</v>
      </c>
    </row>
    <row r="40" spans="1:7" ht="12.75">
      <c r="A40" s="286">
        <v>112500001</v>
      </c>
      <c r="B40" s="198" t="s">
        <v>216</v>
      </c>
      <c r="C40" s="287">
        <v>2500</v>
      </c>
      <c r="D40" s="287">
        <v>1000</v>
      </c>
      <c r="E40" s="287">
        <v>-500</v>
      </c>
      <c r="F40" s="287">
        <v>0</v>
      </c>
      <c r="G40" s="287">
        <v>2000</v>
      </c>
    </row>
    <row r="41" spans="1:7" ht="12.75">
      <c r="A41" s="286">
        <v>112500001</v>
      </c>
      <c r="B41" s="198" t="s">
        <v>218</v>
      </c>
      <c r="C41" s="287">
        <v>4000</v>
      </c>
      <c r="D41" s="287">
        <v>500</v>
      </c>
      <c r="E41" s="287">
        <v>0</v>
      </c>
      <c r="F41" s="287">
        <v>0</v>
      </c>
      <c r="G41" s="287">
        <v>3500</v>
      </c>
    </row>
    <row r="42" spans="1:7" s="298" customFormat="1" ht="12.75">
      <c r="A42" s="286">
        <v>112500001</v>
      </c>
      <c r="B42" s="198" t="s">
        <v>219</v>
      </c>
      <c r="C42" s="287">
        <v>6000</v>
      </c>
      <c r="D42" s="287">
        <v>0</v>
      </c>
      <c r="E42" s="287">
        <v>0</v>
      </c>
      <c r="F42" s="287">
        <v>10000</v>
      </c>
      <c r="G42" s="287">
        <v>-4000</v>
      </c>
    </row>
    <row r="43" spans="1:7" s="298" customFormat="1" ht="12.75">
      <c r="A43" s="286">
        <v>112500001</v>
      </c>
      <c r="B43" s="198" t="s">
        <v>220</v>
      </c>
      <c r="C43" s="287">
        <v>2000</v>
      </c>
      <c r="D43" s="287">
        <v>500</v>
      </c>
      <c r="E43" s="287">
        <v>-1500</v>
      </c>
      <c r="F43" s="287">
        <v>0</v>
      </c>
      <c r="G43" s="287">
        <v>3000</v>
      </c>
    </row>
    <row r="44" spans="1:7" s="298" customFormat="1" ht="12.75">
      <c r="A44" s="286">
        <v>112500001</v>
      </c>
      <c r="B44" s="198" t="s">
        <v>591</v>
      </c>
      <c r="C44" s="287">
        <v>10000</v>
      </c>
      <c r="D44" s="287">
        <v>0</v>
      </c>
      <c r="E44" s="287">
        <v>0</v>
      </c>
      <c r="F44" s="287">
        <v>0</v>
      </c>
      <c r="G44" s="287">
        <v>10000</v>
      </c>
    </row>
    <row r="45" spans="1:7" s="298" customFormat="1" ht="12.75">
      <c r="A45" s="286">
        <v>112500001</v>
      </c>
      <c r="B45" s="198" t="s">
        <v>585</v>
      </c>
      <c r="C45" s="287">
        <v>7000</v>
      </c>
      <c r="D45" s="287">
        <v>0</v>
      </c>
      <c r="E45" s="287">
        <v>0</v>
      </c>
      <c r="F45" s="287">
        <v>0</v>
      </c>
      <c r="G45" s="287">
        <v>7000</v>
      </c>
    </row>
    <row r="46" spans="1:7" s="298" customFormat="1" ht="12.75">
      <c r="A46" s="286">
        <v>112500001</v>
      </c>
      <c r="B46" s="198" t="s">
        <v>492</v>
      </c>
      <c r="C46" s="287">
        <v>1500</v>
      </c>
      <c r="D46" s="287">
        <v>0</v>
      </c>
      <c r="E46" s="287">
        <v>0</v>
      </c>
      <c r="F46" s="287">
        <v>0</v>
      </c>
      <c r="G46" s="287">
        <v>1500</v>
      </c>
    </row>
    <row r="47" spans="1:7" s="298" customFormat="1" ht="13.5" customHeight="1">
      <c r="A47" s="286">
        <v>112500001</v>
      </c>
      <c r="B47" s="198" t="s">
        <v>592</v>
      </c>
      <c r="C47" s="287">
        <v>1000</v>
      </c>
      <c r="D47" s="287">
        <v>0</v>
      </c>
      <c r="E47" s="287">
        <v>0</v>
      </c>
      <c r="F47" s="287">
        <v>0</v>
      </c>
      <c r="G47" s="287">
        <v>1000</v>
      </c>
    </row>
    <row r="48" spans="1:7" ht="12.75">
      <c r="A48" s="10"/>
      <c r="B48" s="217" t="s">
        <v>338</v>
      </c>
      <c r="C48" s="219">
        <f>SUM(C38:C47)</f>
        <v>46000</v>
      </c>
      <c r="D48" s="219">
        <f>SUM(D38:D47)</f>
        <v>2810.82</v>
      </c>
      <c r="E48" s="219">
        <f>SUM(E38:E47)</f>
        <v>-2057</v>
      </c>
      <c r="F48" s="219">
        <f>SUM(F38:F47)</f>
        <v>10000</v>
      </c>
      <c r="G48" s="219">
        <f>SUM(G38:G47)</f>
        <v>35246.18</v>
      </c>
    </row>
    <row r="51" spans="1:7" ht="12.75">
      <c r="A51" s="236" t="s">
        <v>54</v>
      </c>
      <c r="B51" s="237"/>
      <c r="C51" s="237"/>
      <c r="D51" s="237"/>
      <c r="E51" s="237"/>
      <c r="F51" s="237"/>
      <c r="G51" s="237"/>
    </row>
    <row r="52" spans="1:7" ht="12.75">
      <c r="A52" s="43" t="s">
        <v>493</v>
      </c>
      <c r="B52" s="67"/>
      <c r="C52" s="319" t="s">
        <v>99</v>
      </c>
      <c r="D52" s="320"/>
      <c r="E52" s="64"/>
      <c r="F52" s="64"/>
      <c r="G52" s="237"/>
    </row>
    <row r="53" spans="1:7" ht="12.75">
      <c r="A53" s="64"/>
      <c r="B53" s="64"/>
      <c r="C53" s="64"/>
      <c r="D53" s="64"/>
      <c r="E53" s="64"/>
      <c r="F53" s="64"/>
      <c r="G53" s="237"/>
    </row>
    <row r="54" spans="1:7" ht="12.75">
      <c r="A54" s="45" t="s">
        <v>131</v>
      </c>
      <c r="B54" s="180" t="s">
        <v>128</v>
      </c>
      <c r="C54" s="45" t="s">
        <v>100</v>
      </c>
      <c r="D54" s="45" t="s">
        <v>101</v>
      </c>
      <c r="E54" s="182" t="s">
        <v>102</v>
      </c>
      <c r="F54" s="45" t="s">
        <v>103</v>
      </c>
      <c r="G54" s="183" t="s">
        <v>117</v>
      </c>
    </row>
    <row r="55" spans="1:8" ht="12.75">
      <c r="A55" s="288" t="s">
        <v>548</v>
      </c>
      <c r="B55" s="198" t="s">
        <v>494</v>
      </c>
      <c r="C55" s="314">
        <v>120420</v>
      </c>
      <c r="D55" s="314">
        <v>0</v>
      </c>
      <c r="E55" s="314">
        <v>0</v>
      </c>
      <c r="F55" s="314">
        <v>120420</v>
      </c>
      <c r="G55" s="314">
        <v>0</v>
      </c>
      <c r="H55" s="75"/>
    </row>
    <row r="56" spans="1:7" ht="12.75">
      <c r="A56" s="288" t="s">
        <v>548</v>
      </c>
      <c r="B56" s="198" t="s">
        <v>567</v>
      </c>
      <c r="C56" s="314">
        <v>115</v>
      </c>
      <c r="D56" s="314">
        <v>0</v>
      </c>
      <c r="E56" s="314">
        <v>0</v>
      </c>
      <c r="F56" s="314">
        <v>0</v>
      </c>
      <c r="G56" s="314">
        <v>115</v>
      </c>
    </row>
    <row r="57" spans="1:7" ht="12.75">
      <c r="A57" s="288" t="s">
        <v>548</v>
      </c>
      <c r="B57" s="198" t="s">
        <v>495</v>
      </c>
      <c r="C57" s="314">
        <v>1079779.42</v>
      </c>
      <c r="D57" s="314">
        <v>0</v>
      </c>
      <c r="E57" s="314">
        <v>627841.97</v>
      </c>
      <c r="F57" s="314">
        <v>-105841.97</v>
      </c>
      <c r="G57" s="314">
        <v>557779.42</v>
      </c>
    </row>
    <row r="58" spans="1:7" ht="12.75">
      <c r="A58" s="288" t="s">
        <v>548</v>
      </c>
      <c r="B58" s="198" t="s">
        <v>568</v>
      </c>
      <c r="C58" s="314">
        <v>-0.1</v>
      </c>
      <c r="D58" s="314">
        <v>350000</v>
      </c>
      <c r="E58" s="314">
        <v>382000</v>
      </c>
      <c r="F58" s="314">
        <v>-732000</v>
      </c>
      <c r="G58" s="314">
        <v>-0.1</v>
      </c>
    </row>
    <row r="59" spans="1:7" ht="12.75">
      <c r="A59" s="288" t="s">
        <v>548</v>
      </c>
      <c r="B59" s="198" t="s">
        <v>569</v>
      </c>
      <c r="C59" s="314">
        <v>58.57</v>
      </c>
      <c r="D59" s="314">
        <v>58.57</v>
      </c>
      <c r="E59" s="314">
        <v>0</v>
      </c>
      <c r="F59" s="314">
        <v>0</v>
      </c>
      <c r="G59" s="314">
        <v>0</v>
      </c>
    </row>
    <row r="60" spans="1:7" ht="12.75">
      <c r="A60" s="288" t="s">
        <v>548</v>
      </c>
      <c r="B60" s="198" t="s">
        <v>496</v>
      </c>
      <c r="C60" s="314">
        <v>245163.74</v>
      </c>
      <c r="D60" s="314">
        <v>0</v>
      </c>
      <c r="E60" s="314">
        <v>0</v>
      </c>
      <c r="F60" s="314">
        <v>554857.28</v>
      </c>
      <c r="G60" s="314">
        <v>-309693.54</v>
      </c>
    </row>
    <row r="61" spans="1:7" ht="12.75">
      <c r="A61" s="288" t="s">
        <v>548</v>
      </c>
      <c r="B61" s="198" t="s">
        <v>497</v>
      </c>
      <c r="C61" s="314">
        <v>564460.67</v>
      </c>
      <c r="D61" s="314">
        <v>564460.67</v>
      </c>
      <c r="E61" s="314">
        <v>0</v>
      </c>
      <c r="F61" s="314">
        <v>0</v>
      </c>
      <c r="G61" s="314">
        <v>0</v>
      </c>
    </row>
    <row r="62" spans="1:7" ht="12.75">
      <c r="A62" s="288" t="s">
        <v>548</v>
      </c>
      <c r="B62" s="198" t="s">
        <v>498</v>
      </c>
      <c r="C62" s="314">
        <v>1000</v>
      </c>
      <c r="D62" s="314">
        <v>1000</v>
      </c>
      <c r="E62" s="314">
        <v>0</v>
      </c>
      <c r="F62" s="314">
        <v>0</v>
      </c>
      <c r="G62" s="314">
        <v>0</v>
      </c>
    </row>
    <row r="63" spans="1:7" s="237" customFormat="1" ht="12.75">
      <c r="A63" s="288" t="s">
        <v>548</v>
      </c>
      <c r="B63" s="198" t="s">
        <v>499</v>
      </c>
      <c r="C63" s="314">
        <v>8972.43</v>
      </c>
      <c r="D63" s="314">
        <v>832640.81</v>
      </c>
      <c r="E63" s="314">
        <v>0</v>
      </c>
      <c r="F63" s="314">
        <v>0</v>
      </c>
      <c r="G63" s="314">
        <v>-823668.38</v>
      </c>
    </row>
    <row r="64" spans="1:7" s="237" customFormat="1" ht="12.75">
      <c r="A64" s="288" t="s">
        <v>548</v>
      </c>
      <c r="B64" s="198" t="s">
        <v>417</v>
      </c>
      <c r="C64" s="314">
        <v>5950</v>
      </c>
      <c r="D64" s="314">
        <v>5950</v>
      </c>
      <c r="E64" s="314">
        <v>0</v>
      </c>
      <c r="F64" s="314">
        <v>0</v>
      </c>
      <c r="G64" s="314">
        <v>0</v>
      </c>
    </row>
    <row r="65" spans="1:7" s="237" customFormat="1" ht="12.75">
      <c r="A65" s="288" t="s">
        <v>548</v>
      </c>
      <c r="B65" s="198" t="s">
        <v>500</v>
      </c>
      <c r="C65" s="314">
        <v>6440</v>
      </c>
      <c r="D65" s="314">
        <v>6440</v>
      </c>
      <c r="E65" s="314">
        <v>0</v>
      </c>
      <c r="F65" s="314">
        <v>0</v>
      </c>
      <c r="G65" s="314">
        <v>0</v>
      </c>
    </row>
    <row r="66" spans="1:7" s="237" customFormat="1" ht="12.75">
      <c r="A66" s="288" t="s">
        <v>548</v>
      </c>
      <c r="B66" s="198" t="s">
        <v>501</v>
      </c>
      <c r="C66" s="314">
        <v>6897</v>
      </c>
      <c r="D66" s="314">
        <v>6897</v>
      </c>
      <c r="E66" s="314">
        <v>0</v>
      </c>
      <c r="F66" s="314">
        <v>0</v>
      </c>
      <c r="G66" s="314">
        <v>0</v>
      </c>
    </row>
    <row r="67" spans="1:7" s="237" customFormat="1" ht="12.75">
      <c r="A67" s="288" t="s">
        <v>548</v>
      </c>
      <c r="B67" s="198" t="s">
        <v>502</v>
      </c>
      <c r="C67" s="314">
        <v>797329.75</v>
      </c>
      <c r="D67" s="314">
        <v>875383.77</v>
      </c>
      <c r="E67" s="314">
        <v>0</v>
      </c>
      <c r="F67" s="314">
        <v>0</v>
      </c>
      <c r="G67" s="314">
        <v>-78054.02</v>
      </c>
    </row>
    <row r="68" spans="1:7" s="237" customFormat="1" ht="12.75">
      <c r="A68" s="288" t="s">
        <v>548</v>
      </c>
      <c r="B68" s="198" t="s">
        <v>494</v>
      </c>
      <c r="C68" s="314">
        <v>182821.81</v>
      </c>
      <c r="D68" s="314">
        <v>0</v>
      </c>
      <c r="E68" s="314">
        <v>0</v>
      </c>
      <c r="F68" s="314">
        <v>182821.81</v>
      </c>
      <c r="G68" s="314">
        <v>0</v>
      </c>
    </row>
    <row r="69" spans="1:7" s="237" customFormat="1" ht="12.75">
      <c r="A69" s="288" t="s">
        <v>548</v>
      </c>
      <c r="B69" s="198" t="s">
        <v>339</v>
      </c>
      <c r="C69" s="314">
        <v>1896640.06</v>
      </c>
      <c r="D69" s="314">
        <v>1949923.56</v>
      </c>
      <c r="E69" s="314">
        <v>0</v>
      </c>
      <c r="F69" s="314">
        <v>-43324.5</v>
      </c>
      <c r="G69" s="314">
        <v>-9959</v>
      </c>
    </row>
    <row r="70" spans="1:7" s="237" customFormat="1" ht="12.75">
      <c r="A70" s="288" t="s">
        <v>548</v>
      </c>
      <c r="B70" s="198" t="s">
        <v>345</v>
      </c>
      <c r="C70" s="314">
        <v>1746216.5</v>
      </c>
      <c r="D70" s="314">
        <v>0</v>
      </c>
      <c r="E70" s="314">
        <v>0</v>
      </c>
      <c r="F70" s="314">
        <v>1746216.5</v>
      </c>
      <c r="G70" s="314">
        <v>0</v>
      </c>
    </row>
    <row r="71" spans="1:7" s="237" customFormat="1" ht="12.75">
      <c r="A71" s="288" t="s">
        <v>548</v>
      </c>
      <c r="B71" s="198" t="s">
        <v>346</v>
      </c>
      <c r="C71" s="314">
        <v>1790696.37</v>
      </c>
      <c r="D71" s="314">
        <v>0</v>
      </c>
      <c r="E71" s="314">
        <v>0</v>
      </c>
      <c r="F71" s="314">
        <v>1817091.37</v>
      </c>
      <c r="G71" s="314">
        <v>-26395</v>
      </c>
    </row>
    <row r="72" spans="1:7" s="237" customFormat="1" ht="12.75">
      <c r="A72" s="288" t="s">
        <v>548</v>
      </c>
      <c r="B72" s="198" t="s">
        <v>503</v>
      </c>
      <c r="C72" s="314">
        <v>11155.04</v>
      </c>
      <c r="D72" s="314">
        <v>0</v>
      </c>
      <c r="E72" s="314">
        <v>0</v>
      </c>
      <c r="F72" s="314">
        <v>0</v>
      </c>
      <c r="G72" s="314">
        <v>11155.04</v>
      </c>
    </row>
    <row r="73" spans="1:7" s="237" customFormat="1" ht="12.75">
      <c r="A73" s="288" t="s">
        <v>548</v>
      </c>
      <c r="B73" s="198" t="s">
        <v>504</v>
      </c>
      <c r="C73" s="314">
        <v>3096644.05</v>
      </c>
      <c r="D73" s="314">
        <v>616516.26</v>
      </c>
      <c r="E73" s="314">
        <v>205928.62</v>
      </c>
      <c r="F73" s="314">
        <v>2850679.35</v>
      </c>
      <c r="G73" s="314">
        <v>-576480.18</v>
      </c>
    </row>
    <row r="74" spans="1:7" s="237" customFormat="1" ht="12.75">
      <c r="A74" s="288" t="s">
        <v>548</v>
      </c>
      <c r="B74" s="198" t="s">
        <v>282</v>
      </c>
      <c r="C74" s="314">
        <v>1896858.2</v>
      </c>
      <c r="D74" s="314">
        <v>0</v>
      </c>
      <c r="E74" s="314">
        <v>0</v>
      </c>
      <c r="F74" s="314">
        <v>1951673.2</v>
      </c>
      <c r="G74" s="314">
        <v>-54815</v>
      </c>
    </row>
    <row r="75" spans="1:7" s="237" customFormat="1" ht="12.75">
      <c r="A75" s="288" t="s">
        <v>548</v>
      </c>
      <c r="B75" s="198" t="s">
        <v>549</v>
      </c>
      <c r="C75" s="314">
        <v>631052.26</v>
      </c>
      <c r="D75" s="314">
        <v>0</v>
      </c>
      <c r="E75" s="314">
        <v>0</v>
      </c>
      <c r="F75" s="314">
        <v>0</v>
      </c>
      <c r="G75" s="314">
        <v>631052.26</v>
      </c>
    </row>
    <row r="76" spans="1:7" s="237" customFormat="1" ht="12.75">
      <c r="A76" s="288" t="s">
        <v>548</v>
      </c>
      <c r="B76" s="198" t="s">
        <v>593</v>
      </c>
      <c r="C76" s="314">
        <v>520215.37</v>
      </c>
      <c r="D76" s="314">
        <v>0</v>
      </c>
      <c r="E76" s="314">
        <v>0</v>
      </c>
      <c r="F76" s="314">
        <v>0</v>
      </c>
      <c r="G76" s="314">
        <v>520215.37</v>
      </c>
    </row>
    <row r="77" spans="1:7" s="237" customFormat="1" ht="12.75">
      <c r="A77" s="288" t="s">
        <v>548</v>
      </c>
      <c r="B77" s="198" t="s">
        <v>491</v>
      </c>
      <c r="C77" s="314">
        <v>2336292.11</v>
      </c>
      <c r="D77" s="314">
        <v>0</v>
      </c>
      <c r="E77" s="314">
        <v>0</v>
      </c>
      <c r="F77" s="314">
        <v>0</v>
      </c>
      <c r="G77" s="314">
        <v>2336292.11</v>
      </c>
    </row>
    <row r="78" spans="1:7" s="237" customFormat="1" ht="12.75">
      <c r="A78" s="288" t="s">
        <v>548</v>
      </c>
      <c r="B78" s="198" t="s">
        <v>505</v>
      </c>
      <c r="C78" s="314">
        <v>476.6</v>
      </c>
      <c r="D78" s="314">
        <v>0</v>
      </c>
      <c r="E78" s="314">
        <v>0</v>
      </c>
      <c r="F78" s="314">
        <v>476.6</v>
      </c>
      <c r="G78" s="314">
        <v>0</v>
      </c>
    </row>
    <row r="79" spans="1:7" s="237" customFormat="1" ht="12.75">
      <c r="A79" s="288" t="s">
        <v>548</v>
      </c>
      <c r="B79" s="198" t="s">
        <v>525</v>
      </c>
      <c r="C79" s="314">
        <v>1500</v>
      </c>
      <c r="D79" s="314">
        <v>0</v>
      </c>
      <c r="E79" s="314">
        <v>0</v>
      </c>
      <c r="F79" s="314">
        <v>1500</v>
      </c>
      <c r="G79" s="314">
        <v>0</v>
      </c>
    </row>
    <row r="80" spans="1:7" s="237" customFormat="1" ht="12.75">
      <c r="A80" s="288" t="s">
        <v>548</v>
      </c>
      <c r="B80" s="198" t="s">
        <v>526</v>
      </c>
      <c r="C80" s="314">
        <v>145779.54</v>
      </c>
      <c r="D80" s="314">
        <v>0</v>
      </c>
      <c r="E80" s="314">
        <v>159845.48</v>
      </c>
      <c r="F80" s="314">
        <v>103830.1</v>
      </c>
      <c r="G80" s="314">
        <v>-117896.04</v>
      </c>
    </row>
    <row r="81" spans="1:7" s="237" customFormat="1" ht="12.75">
      <c r="A81" s="288" t="s">
        <v>548</v>
      </c>
      <c r="B81" s="198" t="s">
        <v>227</v>
      </c>
      <c r="C81" s="314">
        <v>232</v>
      </c>
      <c r="D81" s="314">
        <v>232</v>
      </c>
      <c r="E81" s="314">
        <v>0</v>
      </c>
      <c r="F81" s="314">
        <v>0</v>
      </c>
      <c r="G81" s="314">
        <v>0</v>
      </c>
    </row>
    <row r="82" spans="1:7" s="237" customFormat="1" ht="12.75">
      <c r="A82" s="288" t="s">
        <v>548</v>
      </c>
      <c r="B82" s="198" t="s">
        <v>506</v>
      </c>
      <c r="C82" s="314">
        <v>35000</v>
      </c>
      <c r="D82" s="314">
        <v>0</v>
      </c>
      <c r="E82" s="314">
        <v>29000</v>
      </c>
      <c r="F82" s="314">
        <v>-29000</v>
      </c>
      <c r="G82" s="314">
        <v>35000</v>
      </c>
    </row>
    <row r="83" spans="1:7" s="237" customFormat="1" ht="12.75">
      <c r="A83" s="288" t="s">
        <v>548</v>
      </c>
      <c r="B83" s="198" t="s">
        <v>507</v>
      </c>
      <c r="C83" s="314">
        <v>85673.54</v>
      </c>
      <c r="D83" s="314">
        <v>284372.44</v>
      </c>
      <c r="E83" s="314">
        <v>85673.54</v>
      </c>
      <c r="F83" s="314">
        <v>-284372.44</v>
      </c>
      <c r="G83" s="314">
        <v>0</v>
      </c>
    </row>
    <row r="84" spans="1:7" s="237" customFormat="1" ht="12.75">
      <c r="A84" s="288" t="s">
        <v>548</v>
      </c>
      <c r="B84" s="198" t="s">
        <v>508</v>
      </c>
      <c r="C84" s="314">
        <v>220400</v>
      </c>
      <c r="D84" s="314">
        <v>0</v>
      </c>
      <c r="E84" s="314">
        <v>11600</v>
      </c>
      <c r="F84" s="314">
        <v>208800</v>
      </c>
      <c r="G84" s="314">
        <v>0</v>
      </c>
    </row>
    <row r="85" spans="1:7" s="237" customFormat="1" ht="12.75">
      <c r="A85" s="288" t="s">
        <v>548</v>
      </c>
      <c r="B85" s="198" t="s">
        <v>550</v>
      </c>
      <c r="C85" s="314">
        <v>83427.2</v>
      </c>
      <c r="D85" s="314">
        <v>0</v>
      </c>
      <c r="E85" s="314">
        <v>0</v>
      </c>
      <c r="F85" s="314">
        <v>0</v>
      </c>
      <c r="G85" s="314">
        <v>83427.2</v>
      </c>
    </row>
    <row r="86" spans="1:7" ht="12.75">
      <c r="A86" s="10"/>
      <c r="B86" s="217" t="s">
        <v>509</v>
      </c>
      <c r="C86" s="219">
        <f>SUM(C55:C85)</f>
        <v>17517667.129999995</v>
      </c>
      <c r="D86" s="219">
        <f>SUM(D55:D85)</f>
        <v>5493875.080000001</v>
      </c>
      <c r="E86" s="219">
        <f>SUM(E55:E85)</f>
        <v>1501889.6099999999</v>
      </c>
      <c r="F86" s="219">
        <f>SUM(F55:F85)</f>
        <v>8343827.3</v>
      </c>
      <c r="G86" s="219">
        <f>SUM(G55:G85)</f>
        <v>2178075.14</v>
      </c>
    </row>
    <row r="89" spans="1:7" ht="12.75">
      <c r="A89" s="239" t="s">
        <v>54</v>
      </c>
      <c r="B89" s="240"/>
      <c r="C89" s="240"/>
      <c r="D89" s="240"/>
      <c r="E89" s="240"/>
      <c r="F89" s="240"/>
      <c r="G89" s="240"/>
    </row>
    <row r="90" spans="1:7" ht="12.75">
      <c r="A90" s="43" t="s">
        <v>510</v>
      </c>
      <c r="B90" s="67"/>
      <c r="C90" s="319" t="s">
        <v>99</v>
      </c>
      <c r="D90" s="320"/>
      <c r="E90" s="64"/>
      <c r="F90" s="64"/>
      <c r="G90" s="240"/>
    </row>
    <row r="91" spans="1:7" ht="12.75">
      <c r="A91" s="64"/>
      <c r="B91" s="64"/>
      <c r="C91" s="64"/>
      <c r="D91" s="64"/>
      <c r="E91" s="64"/>
      <c r="F91" s="64"/>
      <c r="G91" s="240"/>
    </row>
    <row r="92" spans="1:7" ht="14.25" customHeight="1">
      <c r="A92" s="45" t="s">
        <v>131</v>
      </c>
      <c r="B92" s="180" t="s">
        <v>128</v>
      </c>
      <c r="C92" s="45" t="s">
        <v>100</v>
      </c>
      <c r="D92" s="45" t="s">
        <v>101</v>
      </c>
      <c r="E92" s="182" t="s">
        <v>102</v>
      </c>
      <c r="F92" s="45" t="s">
        <v>103</v>
      </c>
      <c r="G92" s="183" t="s">
        <v>117</v>
      </c>
    </row>
    <row r="93" spans="1:8" ht="12.75">
      <c r="A93" s="289" t="s">
        <v>551</v>
      </c>
      <c r="B93" s="198" t="s">
        <v>542</v>
      </c>
      <c r="C93" s="314">
        <v>388168.89</v>
      </c>
      <c r="D93" s="314">
        <v>0</v>
      </c>
      <c r="E93" s="314">
        <v>0</v>
      </c>
      <c r="F93" s="314">
        <v>0</v>
      </c>
      <c r="G93" s="314">
        <v>388168.89</v>
      </c>
      <c r="H93" s="75"/>
    </row>
    <row r="94" spans="1:7" ht="12.75">
      <c r="A94" s="289" t="s">
        <v>551</v>
      </c>
      <c r="B94" s="198" t="s">
        <v>494</v>
      </c>
      <c r="C94" s="314">
        <v>48180</v>
      </c>
      <c r="D94" s="314">
        <v>183180</v>
      </c>
      <c r="E94" s="314">
        <v>0</v>
      </c>
      <c r="F94" s="314">
        <v>-135000</v>
      </c>
      <c r="G94" s="314">
        <v>0</v>
      </c>
    </row>
    <row r="95" spans="1:7" ht="12.75">
      <c r="A95" s="289" t="s">
        <v>551</v>
      </c>
      <c r="B95" s="198" t="s">
        <v>246</v>
      </c>
      <c r="C95" s="314">
        <v>0.51</v>
      </c>
      <c r="D95" s="314">
        <v>0</v>
      </c>
      <c r="E95" s="314">
        <v>0</v>
      </c>
      <c r="F95" s="314">
        <v>799739.41</v>
      </c>
      <c r="G95" s="314">
        <v>-799738.9</v>
      </c>
    </row>
    <row r="96" spans="1:7" ht="12.75">
      <c r="A96" s="289" t="s">
        <v>551</v>
      </c>
      <c r="B96" s="198" t="s">
        <v>512</v>
      </c>
      <c r="C96" s="314">
        <v>26559</v>
      </c>
      <c r="D96" s="314">
        <v>26559</v>
      </c>
      <c r="E96" s="314">
        <v>0</v>
      </c>
      <c r="F96" s="314">
        <v>0</v>
      </c>
      <c r="G96" s="314">
        <v>0</v>
      </c>
    </row>
    <row r="97" spans="1:7" ht="12.75">
      <c r="A97" s="289" t="s">
        <v>551</v>
      </c>
      <c r="B97" s="198" t="s">
        <v>513</v>
      </c>
      <c r="C97" s="314">
        <v>28930.92</v>
      </c>
      <c r="D97" s="314">
        <v>0</v>
      </c>
      <c r="E97" s="314">
        <v>0</v>
      </c>
      <c r="F97" s="314">
        <v>0</v>
      </c>
      <c r="G97" s="314">
        <v>28930.92</v>
      </c>
    </row>
    <row r="98" spans="1:7" ht="12.75">
      <c r="A98" s="289" t="s">
        <v>551</v>
      </c>
      <c r="B98" s="198" t="s">
        <v>225</v>
      </c>
      <c r="C98" s="314">
        <v>4769.99</v>
      </c>
      <c r="D98" s="314">
        <v>482583.36</v>
      </c>
      <c r="E98" s="314">
        <v>0</v>
      </c>
      <c r="F98" s="314">
        <v>72902.13</v>
      </c>
      <c r="G98" s="314">
        <v>-550715.5</v>
      </c>
    </row>
    <row r="99" spans="1:7" ht="12.75">
      <c r="A99" s="289" t="s">
        <v>551</v>
      </c>
      <c r="B99" s="198" t="s">
        <v>226</v>
      </c>
      <c r="C99" s="314">
        <v>504525.11</v>
      </c>
      <c r="D99" s="314">
        <v>31811.72</v>
      </c>
      <c r="E99" s="314">
        <v>0</v>
      </c>
      <c r="F99" s="314">
        <v>1245042.36</v>
      </c>
      <c r="G99" s="314">
        <v>-772328.97</v>
      </c>
    </row>
    <row r="100" spans="1:7" ht="12.75">
      <c r="A100" s="289" t="s">
        <v>551</v>
      </c>
      <c r="B100" s="198" t="s">
        <v>514</v>
      </c>
      <c r="C100" s="314">
        <v>247003.14</v>
      </c>
      <c r="D100" s="314">
        <v>0</v>
      </c>
      <c r="E100" s="314">
        <v>0</v>
      </c>
      <c r="F100" s="314">
        <v>0</v>
      </c>
      <c r="G100" s="314">
        <v>247003.14</v>
      </c>
    </row>
    <row r="101" spans="1:7" ht="12.75">
      <c r="A101" s="289" t="s">
        <v>551</v>
      </c>
      <c r="B101" s="198" t="s">
        <v>515</v>
      </c>
      <c r="C101" s="314">
        <v>274913.52</v>
      </c>
      <c r="D101" s="314">
        <v>0</v>
      </c>
      <c r="E101" s="314">
        <v>0</v>
      </c>
      <c r="F101" s="314">
        <v>0</v>
      </c>
      <c r="G101" s="314">
        <v>274913.52</v>
      </c>
    </row>
    <row r="102" spans="1:7" ht="12.75">
      <c r="A102" s="289" t="s">
        <v>551</v>
      </c>
      <c r="B102" s="198" t="s">
        <v>516</v>
      </c>
      <c r="C102" s="314">
        <v>-19740.19</v>
      </c>
      <c r="D102" s="314">
        <v>0</v>
      </c>
      <c r="E102" s="314">
        <v>0</v>
      </c>
      <c r="F102" s="314">
        <v>0</v>
      </c>
      <c r="G102" s="314">
        <v>-19740.19</v>
      </c>
    </row>
    <row r="103" spans="1:7" ht="12.75">
      <c r="A103" s="289" t="s">
        <v>551</v>
      </c>
      <c r="B103" s="198" t="s">
        <v>527</v>
      </c>
      <c r="C103" s="314">
        <v>1037827.64</v>
      </c>
      <c r="D103" s="314">
        <v>793117.26</v>
      </c>
      <c r="E103" s="314">
        <v>0</v>
      </c>
      <c r="F103" s="314">
        <v>-22466.1</v>
      </c>
      <c r="G103" s="314">
        <v>267176.48</v>
      </c>
    </row>
    <row r="104" spans="1:7" ht="12.75">
      <c r="A104" s="289" t="s">
        <v>551</v>
      </c>
      <c r="B104" s="198" t="s">
        <v>594</v>
      </c>
      <c r="C104" s="314">
        <v>17965.96</v>
      </c>
      <c r="D104" s="314">
        <v>0</v>
      </c>
      <c r="E104" s="314">
        <v>0</v>
      </c>
      <c r="F104" s="314">
        <v>0</v>
      </c>
      <c r="G104" s="314">
        <v>17965.96</v>
      </c>
    </row>
    <row r="105" spans="1:7" ht="12.75">
      <c r="A105" s="289" t="s">
        <v>551</v>
      </c>
      <c r="B105" s="198" t="s">
        <v>517</v>
      </c>
      <c r="C105" s="314">
        <v>136429.79</v>
      </c>
      <c r="D105" s="314">
        <v>136429.79</v>
      </c>
      <c r="E105" s="314">
        <v>0</v>
      </c>
      <c r="F105" s="314">
        <v>0</v>
      </c>
      <c r="G105" s="314">
        <v>0</v>
      </c>
    </row>
    <row r="106" spans="1:7" ht="12.75">
      <c r="A106" s="289" t="s">
        <v>551</v>
      </c>
      <c r="B106" s="198" t="s">
        <v>518</v>
      </c>
      <c r="C106" s="314">
        <v>19740.19</v>
      </c>
      <c r="D106" s="314">
        <v>171393.78</v>
      </c>
      <c r="E106" s="314">
        <v>0</v>
      </c>
      <c r="F106" s="314">
        <v>-151653.59</v>
      </c>
      <c r="G106" s="314">
        <v>0</v>
      </c>
    </row>
    <row r="107" spans="1:7" ht="12.75">
      <c r="A107" s="289" t="s">
        <v>551</v>
      </c>
      <c r="B107" s="198" t="s">
        <v>496</v>
      </c>
      <c r="C107" s="314">
        <v>143125.57</v>
      </c>
      <c r="D107" s="314">
        <v>0</v>
      </c>
      <c r="E107" s="314">
        <v>0</v>
      </c>
      <c r="F107" s="314">
        <v>1540921.09</v>
      </c>
      <c r="G107" s="314">
        <v>-1397795.52</v>
      </c>
    </row>
    <row r="108" spans="1:7" ht="12.75">
      <c r="A108" s="289" t="s">
        <v>551</v>
      </c>
      <c r="B108" s="198" t="s">
        <v>519</v>
      </c>
      <c r="C108" s="314">
        <v>119999.67</v>
      </c>
      <c r="D108" s="314">
        <v>0</v>
      </c>
      <c r="E108" s="314">
        <v>0</v>
      </c>
      <c r="F108" s="314">
        <v>0</v>
      </c>
      <c r="G108" s="314">
        <v>119999.67</v>
      </c>
    </row>
    <row r="109" spans="1:7" ht="12.75">
      <c r="A109" s="289" t="s">
        <v>551</v>
      </c>
      <c r="B109" s="198" t="s">
        <v>520</v>
      </c>
      <c r="C109" s="314">
        <v>59346.99</v>
      </c>
      <c r="D109" s="314">
        <v>0</v>
      </c>
      <c r="E109" s="314">
        <v>0</v>
      </c>
      <c r="F109" s="314">
        <v>0</v>
      </c>
      <c r="G109" s="314">
        <v>59346.99</v>
      </c>
    </row>
    <row r="110" spans="1:7" ht="12.75">
      <c r="A110" s="289" t="s">
        <v>551</v>
      </c>
      <c r="B110" s="198" t="s">
        <v>521</v>
      </c>
      <c r="C110" s="314">
        <v>86962.33</v>
      </c>
      <c r="D110" s="314">
        <v>0</v>
      </c>
      <c r="E110" s="314">
        <v>0</v>
      </c>
      <c r="F110" s="314">
        <v>0</v>
      </c>
      <c r="G110" s="314">
        <v>86962.33</v>
      </c>
    </row>
    <row r="111" spans="1:7" ht="12.75">
      <c r="A111" s="289" t="s">
        <v>551</v>
      </c>
      <c r="B111" s="198" t="s">
        <v>543</v>
      </c>
      <c r="C111" s="314">
        <v>447777.05</v>
      </c>
      <c r="D111" s="314">
        <v>0</v>
      </c>
      <c r="E111" s="314">
        <v>0</v>
      </c>
      <c r="F111" s="314">
        <v>0</v>
      </c>
      <c r="G111" s="314">
        <v>447777.05</v>
      </c>
    </row>
    <row r="112" spans="1:7" ht="12.75">
      <c r="A112" s="289" t="s">
        <v>551</v>
      </c>
      <c r="B112" s="198" t="s">
        <v>528</v>
      </c>
      <c r="C112" s="314">
        <v>113251.09</v>
      </c>
      <c r="D112" s="314">
        <v>0</v>
      </c>
      <c r="E112" s="314">
        <v>0</v>
      </c>
      <c r="F112" s="314">
        <v>0</v>
      </c>
      <c r="G112" s="314">
        <v>113251.09</v>
      </c>
    </row>
    <row r="113" spans="1:7" ht="12.75">
      <c r="A113" s="289" t="s">
        <v>551</v>
      </c>
      <c r="B113" s="198" t="s">
        <v>522</v>
      </c>
      <c r="C113" s="314">
        <v>125544.18</v>
      </c>
      <c r="D113" s="314">
        <v>0</v>
      </c>
      <c r="E113" s="314">
        <v>0</v>
      </c>
      <c r="F113" s="314">
        <v>0</v>
      </c>
      <c r="G113" s="314">
        <v>125544.18</v>
      </c>
    </row>
    <row r="114" spans="1:7" ht="12.75">
      <c r="A114" s="289" t="s">
        <v>551</v>
      </c>
      <c r="B114" s="198" t="s">
        <v>523</v>
      </c>
      <c r="C114" s="314">
        <v>100015.2</v>
      </c>
      <c r="D114" s="314">
        <v>0</v>
      </c>
      <c r="E114" s="314">
        <v>0</v>
      </c>
      <c r="F114" s="314">
        <v>0</v>
      </c>
      <c r="G114" s="314">
        <v>100015.2</v>
      </c>
    </row>
    <row r="115" spans="1:7" s="241" customFormat="1" ht="12.75">
      <c r="A115" s="289" t="s">
        <v>551</v>
      </c>
      <c r="B115" s="198" t="s">
        <v>529</v>
      </c>
      <c r="C115" s="314">
        <v>383793.99</v>
      </c>
      <c r="D115" s="314">
        <v>0</v>
      </c>
      <c r="E115" s="314">
        <v>0</v>
      </c>
      <c r="F115" s="314">
        <v>0</v>
      </c>
      <c r="G115" s="314">
        <v>383793.99</v>
      </c>
    </row>
    <row r="116" spans="1:7" s="241" customFormat="1" ht="12.75">
      <c r="A116" s="289" t="s">
        <v>551</v>
      </c>
      <c r="B116" s="198" t="s">
        <v>530</v>
      </c>
      <c r="C116" s="314">
        <v>-0.01</v>
      </c>
      <c r="D116" s="314">
        <v>0</v>
      </c>
      <c r="E116" s="314">
        <v>0</v>
      </c>
      <c r="F116" s="314">
        <v>0</v>
      </c>
      <c r="G116" s="314">
        <v>-0.01</v>
      </c>
    </row>
    <row r="117" spans="1:7" s="241" customFormat="1" ht="12.75">
      <c r="A117" s="289" t="s">
        <v>551</v>
      </c>
      <c r="B117" s="198" t="s">
        <v>544</v>
      </c>
      <c r="C117" s="314">
        <v>3480</v>
      </c>
      <c r="D117" s="314">
        <v>0</v>
      </c>
      <c r="E117" s="314">
        <v>0</v>
      </c>
      <c r="F117" s="314">
        <v>0</v>
      </c>
      <c r="G117" s="314">
        <v>3480</v>
      </c>
    </row>
    <row r="118" spans="1:7" ht="12.75">
      <c r="A118" s="289" t="s">
        <v>551</v>
      </c>
      <c r="B118" s="198" t="s">
        <v>545</v>
      </c>
      <c r="C118" s="314">
        <v>503817.95</v>
      </c>
      <c r="D118" s="314">
        <v>0</v>
      </c>
      <c r="E118" s="314">
        <v>0</v>
      </c>
      <c r="F118" s="314">
        <v>0</v>
      </c>
      <c r="G118" s="314">
        <v>503817.95</v>
      </c>
    </row>
    <row r="119" spans="1:7" ht="12.75">
      <c r="A119" s="289" t="s">
        <v>551</v>
      </c>
      <c r="B119" s="198" t="s">
        <v>546</v>
      </c>
      <c r="C119" s="314">
        <v>56500.26</v>
      </c>
      <c r="D119" s="314">
        <v>0</v>
      </c>
      <c r="E119" s="314">
        <v>0</v>
      </c>
      <c r="F119" s="314">
        <v>0</v>
      </c>
      <c r="G119" s="314">
        <v>56500.26</v>
      </c>
    </row>
    <row r="120" spans="1:7" ht="12.75">
      <c r="A120" s="289" t="s">
        <v>551</v>
      </c>
      <c r="B120" s="198" t="s">
        <v>547</v>
      </c>
      <c r="C120" s="314">
        <v>38384.64</v>
      </c>
      <c r="D120" s="314">
        <v>0</v>
      </c>
      <c r="E120" s="314">
        <v>0</v>
      </c>
      <c r="F120" s="314">
        <v>0</v>
      </c>
      <c r="G120" s="314">
        <v>38384.64</v>
      </c>
    </row>
    <row r="121" spans="1:7" ht="12.75">
      <c r="A121" s="289" t="s">
        <v>551</v>
      </c>
      <c r="B121" s="198" t="s">
        <v>570</v>
      </c>
      <c r="C121" s="314">
        <v>8516.43</v>
      </c>
      <c r="D121" s="314">
        <v>0</v>
      </c>
      <c r="E121" s="314">
        <v>0</v>
      </c>
      <c r="F121" s="314">
        <v>0</v>
      </c>
      <c r="G121" s="314">
        <v>8516.43</v>
      </c>
    </row>
    <row r="122" spans="1:7" ht="12.75">
      <c r="A122" s="259"/>
      <c r="B122" s="261"/>
      <c r="C122" s="260"/>
      <c r="D122" s="260"/>
      <c r="E122" s="260"/>
      <c r="F122" s="260"/>
      <c r="G122" s="260"/>
    </row>
    <row r="123" spans="1:7" ht="12.75">
      <c r="A123" s="10"/>
      <c r="B123" s="217" t="s">
        <v>511</v>
      </c>
      <c r="C123" s="219">
        <f>SUM(C93:C122)</f>
        <v>4905789.81</v>
      </c>
      <c r="D123" s="219">
        <f>SUM(D93:D122)</f>
        <v>1825074.91</v>
      </c>
      <c r="E123" s="219">
        <f>SUM(E93:E122)</f>
        <v>0</v>
      </c>
      <c r="F123" s="219">
        <f>SUM(F93:F122)</f>
        <v>3349485.3</v>
      </c>
      <c r="G123" s="219">
        <f>SUM(G93:G122)</f>
        <v>-268770.3999999997</v>
      </c>
    </row>
  </sheetData>
  <sheetProtection/>
  <mergeCells count="4">
    <mergeCell ref="C4:D4"/>
    <mergeCell ref="C35:D35"/>
    <mergeCell ref="C52:D52"/>
    <mergeCell ref="C90:D9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PageLayoutView="0" workbookViewId="0" topLeftCell="A1">
      <selection activeCell="C21" sqref="C21"/>
    </sheetView>
  </sheetViews>
  <sheetFormatPr defaultColWidth="11.421875" defaultRowHeight="15"/>
  <cols>
    <col min="1" max="1" width="22.421875" style="187" customWidth="1"/>
    <col min="2" max="2" width="51.421875" style="187" customWidth="1"/>
    <col min="3" max="3" width="18.7109375" style="187" bestFit="1" customWidth="1"/>
    <col min="4" max="4" width="15.7109375" style="187" bestFit="1" customWidth="1"/>
    <col min="5" max="5" width="6.7109375" style="187" customWidth="1"/>
    <col min="6" max="16384" width="11.421875" style="187" customWidth="1"/>
  </cols>
  <sheetData>
    <row r="1" spans="1:2" ht="12.75">
      <c r="A1" s="186" t="s">
        <v>53</v>
      </c>
      <c r="B1" s="186"/>
    </row>
    <row r="2" spans="1:2" ht="12.75">
      <c r="A2" s="186" t="s">
        <v>54</v>
      </c>
      <c r="B2" s="186"/>
    </row>
    <row r="4" spans="1:4" ht="12.75">
      <c r="A4" s="43" t="s">
        <v>146</v>
      </c>
      <c r="B4" s="43"/>
      <c r="C4" s="64"/>
      <c r="D4" s="68" t="s">
        <v>107</v>
      </c>
    </row>
    <row r="5" spans="1:5" ht="12.75">
      <c r="A5" s="13"/>
      <c r="B5" s="13"/>
      <c r="C5" s="69"/>
      <c r="D5" s="70"/>
      <c r="E5" s="70"/>
    </row>
    <row r="6" spans="1:5" ht="12.75">
      <c r="A6" s="45" t="s">
        <v>131</v>
      </c>
      <c r="B6" s="46" t="s">
        <v>128</v>
      </c>
      <c r="C6" s="54" t="s">
        <v>1</v>
      </c>
      <c r="D6" s="54" t="s">
        <v>108</v>
      </c>
      <c r="E6" s="64"/>
    </row>
    <row r="7" spans="1:5" ht="12.75">
      <c r="A7" s="33"/>
      <c r="B7" s="65"/>
      <c r="C7" s="73"/>
      <c r="D7" s="66"/>
      <c r="E7" s="64"/>
    </row>
    <row r="8" spans="1:5" ht="12.75">
      <c r="A8" s="33"/>
      <c r="B8" s="65"/>
      <c r="C8" s="73"/>
      <c r="D8" s="66"/>
      <c r="E8" s="64"/>
    </row>
    <row r="9" spans="1:3" ht="12.75">
      <c r="A9" s="10"/>
      <c r="B9" s="10" t="s">
        <v>124</v>
      </c>
      <c r="C9" s="11">
        <f>SUM(C7:C8)</f>
        <v>0</v>
      </c>
    </row>
    <row r="11" spans="1:4" ht="12.75">
      <c r="A11" s="43" t="s">
        <v>141</v>
      </c>
      <c r="B11" s="43"/>
      <c r="C11" s="64"/>
      <c r="D11" s="68" t="s">
        <v>107</v>
      </c>
    </row>
    <row r="12" spans="1:4" ht="12.75">
      <c r="A12" s="13"/>
      <c r="B12" s="13"/>
      <c r="C12" s="69"/>
      <c r="D12" s="70"/>
    </row>
    <row r="13" spans="1:4" ht="12.75">
      <c r="A13" s="45" t="s">
        <v>131</v>
      </c>
      <c r="B13" s="46" t="s">
        <v>128</v>
      </c>
      <c r="C13" s="54" t="s">
        <v>1</v>
      </c>
      <c r="D13" s="54" t="s">
        <v>108</v>
      </c>
    </row>
    <row r="14" spans="1:4" ht="12.75">
      <c r="A14" s="33"/>
      <c r="B14" s="65"/>
      <c r="C14" s="71"/>
      <c r="D14" s="72"/>
    </row>
    <row r="15" spans="1:4" ht="12.75">
      <c r="A15" s="33"/>
      <c r="B15" s="65"/>
      <c r="C15" s="73"/>
      <c r="D15" s="66"/>
    </row>
    <row r="16" spans="1:3" ht="12.75">
      <c r="A16" s="10"/>
      <c r="B16" s="10" t="s">
        <v>124</v>
      </c>
      <c r="C16" s="11">
        <f>SUM(C14:C15)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2">
      <selection activeCell="C19" sqref="C19"/>
    </sheetView>
  </sheetViews>
  <sheetFormatPr defaultColWidth="11.421875" defaultRowHeight="15"/>
  <cols>
    <col min="1" max="1" width="22.28125" style="187" customWidth="1"/>
    <col min="2" max="2" width="48.140625" style="187" customWidth="1"/>
    <col min="3" max="3" width="17.00390625" style="187" customWidth="1"/>
    <col min="4" max="4" width="17.57421875" style="187" bestFit="1" customWidth="1"/>
    <col min="5" max="5" width="6.7109375" style="187" customWidth="1"/>
    <col min="6" max="16384" width="11.421875" style="187" customWidth="1"/>
  </cols>
  <sheetData>
    <row r="1" spans="1:2" ht="17.25" customHeight="1">
      <c r="A1" s="186" t="s">
        <v>53</v>
      </c>
      <c r="B1" s="42"/>
    </row>
    <row r="2" spans="1:2" ht="19.5" customHeight="1">
      <c r="A2" s="186" t="s">
        <v>54</v>
      </c>
      <c r="B2" s="186"/>
    </row>
    <row r="4" spans="1:4" ht="12.75">
      <c r="A4" s="43" t="s">
        <v>147</v>
      </c>
      <c r="B4" s="43"/>
      <c r="C4" s="186"/>
      <c r="D4" s="44" t="s">
        <v>71</v>
      </c>
    </row>
    <row r="5" spans="1:4" ht="12.75">
      <c r="A5" s="323"/>
      <c r="B5" s="323"/>
      <c r="C5" s="324"/>
      <c r="D5" s="324"/>
    </row>
    <row r="6" spans="1:4" ht="12.75">
      <c r="A6" s="45" t="s">
        <v>131</v>
      </c>
      <c r="B6" s="46" t="s">
        <v>128</v>
      </c>
      <c r="C6" s="47" t="s">
        <v>1</v>
      </c>
      <c r="D6" s="47" t="s">
        <v>2</v>
      </c>
    </row>
    <row r="7" spans="1:4" ht="12.75">
      <c r="A7" s="48"/>
      <c r="B7" s="48"/>
      <c r="C7" s="8"/>
      <c r="D7" s="49"/>
    </row>
    <row r="8" spans="1:4" ht="12.75">
      <c r="A8" s="10"/>
      <c r="B8" s="10" t="s">
        <v>124</v>
      </c>
      <c r="C8" s="11">
        <f>(SUM(C7))</f>
        <v>0</v>
      </c>
      <c r="D8" s="50"/>
    </row>
  </sheetData>
  <sheetProtection/>
  <mergeCells count="1">
    <mergeCell ref="A5:D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B1">
      <selection activeCell="B20" sqref="B20"/>
    </sheetView>
  </sheetViews>
  <sheetFormatPr defaultColWidth="11.421875" defaultRowHeight="15"/>
  <cols>
    <col min="1" max="1" width="23.57421875" style="187" customWidth="1"/>
    <col min="2" max="2" width="31.140625" style="187" customWidth="1"/>
    <col min="3" max="3" width="18.7109375" style="187" bestFit="1" customWidth="1"/>
    <col min="4" max="4" width="22.7109375" style="187" customWidth="1"/>
    <col min="5" max="5" width="6.7109375" style="187" customWidth="1"/>
    <col min="6" max="16384" width="11.421875" style="187" customWidth="1"/>
  </cols>
  <sheetData>
    <row r="1" spans="1:2" ht="12.75">
      <c r="A1" s="186" t="s">
        <v>53</v>
      </c>
      <c r="B1" s="186"/>
    </row>
    <row r="2" spans="1:2" ht="12.75">
      <c r="A2" s="186" t="s">
        <v>54</v>
      </c>
      <c r="B2" s="186"/>
    </row>
    <row r="4" spans="1:4" ht="12.75">
      <c r="A4" s="43" t="s">
        <v>148</v>
      </c>
      <c r="B4" s="43"/>
      <c r="C4" s="186"/>
      <c r="D4" s="44" t="s">
        <v>110</v>
      </c>
    </row>
    <row r="5" spans="1:4" ht="12.75">
      <c r="A5" s="323"/>
      <c r="B5" s="323"/>
      <c r="C5" s="324"/>
      <c r="D5" s="324"/>
    </row>
    <row r="6" spans="1:4" ht="12.75">
      <c r="A6" s="45" t="s">
        <v>131</v>
      </c>
      <c r="B6" s="46" t="s">
        <v>128</v>
      </c>
      <c r="C6" s="47" t="s">
        <v>1</v>
      </c>
      <c r="D6" s="47" t="s">
        <v>2</v>
      </c>
    </row>
    <row r="7" spans="1:4" ht="12.75">
      <c r="A7" s="48"/>
      <c r="B7" s="48"/>
      <c r="C7" s="8"/>
      <c r="D7" s="9"/>
    </row>
    <row r="8" spans="1:4" ht="12.75">
      <c r="A8" s="10"/>
      <c r="B8" s="10" t="s">
        <v>124</v>
      </c>
      <c r="C8" s="11">
        <f>SUM(C7)</f>
        <v>0</v>
      </c>
      <c r="D8" s="50"/>
    </row>
  </sheetData>
  <sheetProtection/>
  <mergeCells count="1">
    <mergeCell ref="A5:D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PageLayoutView="0" workbookViewId="0" topLeftCell="A1">
      <selection activeCell="E14" sqref="E14"/>
    </sheetView>
  </sheetViews>
  <sheetFormatPr defaultColWidth="11.421875" defaultRowHeight="15"/>
  <cols>
    <col min="1" max="1" width="22.28125" style="187" customWidth="1"/>
    <col min="2" max="2" width="44.140625" style="187" customWidth="1"/>
    <col min="3" max="3" width="17.57421875" style="187" bestFit="1" customWidth="1"/>
    <col min="4" max="4" width="6.7109375" style="187" customWidth="1"/>
    <col min="5" max="16384" width="11.421875" style="187" customWidth="1"/>
  </cols>
  <sheetData>
    <row r="1" spans="1:3" ht="12.75">
      <c r="A1" s="186" t="s">
        <v>53</v>
      </c>
      <c r="B1" s="186"/>
      <c r="C1" s="28"/>
    </row>
    <row r="2" spans="1:3" ht="12.75">
      <c r="A2" s="186" t="s">
        <v>56</v>
      </c>
      <c r="B2" s="186"/>
      <c r="C2" s="28"/>
    </row>
    <row r="3" ht="12.75">
      <c r="C3" s="28"/>
    </row>
    <row r="4" spans="1:3" ht="12.75">
      <c r="A4" s="193" t="s">
        <v>149</v>
      </c>
      <c r="B4" s="193"/>
      <c r="C4" s="194" t="s">
        <v>72</v>
      </c>
    </row>
    <row r="5" spans="1:3" s="75" customFormat="1" ht="12.75">
      <c r="A5" s="74"/>
      <c r="B5" s="13"/>
      <c r="C5" s="70"/>
    </row>
    <row r="6" spans="1:3" ht="12.75">
      <c r="A6" s="195" t="s">
        <v>131</v>
      </c>
      <c r="B6" s="247" t="s">
        <v>128</v>
      </c>
      <c r="C6" s="248" t="s">
        <v>1</v>
      </c>
    </row>
    <row r="7" spans="1:3" ht="12.75">
      <c r="A7" s="258">
        <v>123105811</v>
      </c>
      <c r="B7" s="290" t="s">
        <v>208</v>
      </c>
      <c r="C7" s="276">
        <v>34165124.51</v>
      </c>
    </row>
    <row r="8" spans="1:3" ht="12.75">
      <c r="A8" s="258">
        <v>123305831</v>
      </c>
      <c r="B8" s="290" t="s">
        <v>385</v>
      </c>
      <c r="C8" s="276">
        <v>100815772.09</v>
      </c>
    </row>
    <row r="9" spans="1:3" ht="12.75">
      <c r="A9" s="258">
        <v>123405891</v>
      </c>
      <c r="B9" s="290" t="s">
        <v>386</v>
      </c>
      <c r="C9" s="276">
        <v>13787916.74</v>
      </c>
    </row>
    <row r="10" spans="1:3" ht="12.75">
      <c r="A10" s="258">
        <v>123526121</v>
      </c>
      <c r="B10" s="290" t="s">
        <v>209</v>
      </c>
      <c r="C10" s="276">
        <v>6897068.48</v>
      </c>
    </row>
    <row r="11" spans="1:3" ht="12.75">
      <c r="A11" s="258">
        <v>123536131</v>
      </c>
      <c r="B11" s="290" t="s">
        <v>210</v>
      </c>
      <c r="C11" s="276">
        <v>1220704.71</v>
      </c>
    </row>
    <row r="12" spans="1:3" ht="12.75">
      <c r="A12" s="258">
        <v>123546141</v>
      </c>
      <c r="B12" s="290" t="s">
        <v>211</v>
      </c>
      <c r="C12" s="276">
        <v>47662278.81</v>
      </c>
    </row>
    <row r="13" spans="1:3" ht="12.75" customHeight="1">
      <c r="A13" s="258">
        <v>123556151</v>
      </c>
      <c r="B13" s="290" t="s">
        <v>212</v>
      </c>
      <c r="C13" s="276">
        <v>3215872.87</v>
      </c>
    </row>
    <row r="14" spans="1:3" ht="22.5">
      <c r="A14" s="202"/>
      <c r="B14" s="200" t="s">
        <v>150</v>
      </c>
      <c r="C14" s="249">
        <f>SUM(C7:C13)</f>
        <v>207764738.21</v>
      </c>
    </row>
    <row r="17" spans="1:3" ht="12.75">
      <c r="A17" s="193" t="s">
        <v>152</v>
      </c>
      <c r="B17" s="193"/>
      <c r="C17" s="194" t="s">
        <v>72</v>
      </c>
    </row>
    <row r="18" spans="1:3" ht="12.75">
      <c r="A18" s="74"/>
      <c r="B18" s="13"/>
      <c r="C18" s="70"/>
    </row>
    <row r="19" spans="1:3" ht="12.75">
      <c r="A19" s="195" t="s">
        <v>131</v>
      </c>
      <c r="B19" s="247" t="s">
        <v>128</v>
      </c>
      <c r="C19" s="248" t="s">
        <v>1</v>
      </c>
    </row>
    <row r="20" spans="1:3" ht="12.75">
      <c r="A20" s="258">
        <v>124115111</v>
      </c>
      <c r="B20" s="290" t="s">
        <v>129</v>
      </c>
      <c r="C20" s="276">
        <v>3867473.17</v>
      </c>
    </row>
    <row r="21" spans="1:3" ht="12.75">
      <c r="A21" s="258">
        <v>124135151</v>
      </c>
      <c r="B21" s="290" t="s">
        <v>387</v>
      </c>
      <c r="C21" s="276">
        <v>3487443.9</v>
      </c>
    </row>
    <row r="22" spans="1:3" ht="12.75">
      <c r="A22" s="258">
        <v>124195191</v>
      </c>
      <c r="B22" s="290" t="s">
        <v>388</v>
      </c>
      <c r="C22" s="276">
        <v>14779</v>
      </c>
    </row>
    <row r="23" spans="1:3" ht="12.75">
      <c r="A23" s="258">
        <v>124215211</v>
      </c>
      <c r="B23" s="290" t="s">
        <v>389</v>
      </c>
      <c r="C23" s="276">
        <v>1862331.73</v>
      </c>
    </row>
    <row r="24" spans="1:3" ht="12.75">
      <c r="A24" s="258">
        <v>124235231</v>
      </c>
      <c r="B24" s="290" t="s">
        <v>390</v>
      </c>
      <c r="C24" s="276">
        <v>134755.6</v>
      </c>
    </row>
    <row r="25" spans="1:3" ht="12.75">
      <c r="A25" s="258">
        <v>124295291</v>
      </c>
      <c r="B25" s="290" t="s">
        <v>391</v>
      </c>
      <c r="C25" s="276">
        <v>174614.1</v>
      </c>
    </row>
    <row r="26" spans="1:3" ht="12.75">
      <c r="A26" s="258">
        <v>124325321</v>
      </c>
      <c r="B26" s="290" t="s">
        <v>392</v>
      </c>
      <c r="C26" s="276">
        <v>595824.5</v>
      </c>
    </row>
    <row r="27" spans="1:3" ht="12.75">
      <c r="A27" s="258">
        <v>124415411</v>
      </c>
      <c r="B27" s="290" t="s">
        <v>127</v>
      </c>
      <c r="C27" s="276">
        <v>14410127.09</v>
      </c>
    </row>
    <row r="28" spans="1:3" s="235" customFormat="1" ht="12.75">
      <c r="A28" s="258">
        <v>124495491</v>
      </c>
      <c r="B28" s="290" t="s">
        <v>489</v>
      </c>
      <c r="C28" s="276">
        <v>372000</v>
      </c>
    </row>
    <row r="29" spans="1:3" ht="12.75">
      <c r="A29" s="258">
        <v>124505511</v>
      </c>
      <c r="B29" s="290" t="s">
        <v>393</v>
      </c>
      <c r="C29" s="276">
        <v>1281084.56</v>
      </c>
    </row>
    <row r="30" spans="1:3" s="256" customFormat="1" ht="12.75">
      <c r="A30" s="291">
        <v>124615611</v>
      </c>
      <c r="B30" s="290" t="s">
        <v>552</v>
      </c>
      <c r="C30" s="276">
        <v>1487.7</v>
      </c>
    </row>
    <row r="31" spans="1:3" s="196" customFormat="1" ht="12.75">
      <c r="A31" s="258">
        <v>124645641</v>
      </c>
      <c r="B31" s="290" t="s">
        <v>394</v>
      </c>
      <c r="C31" s="276">
        <v>749570.6</v>
      </c>
    </row>
    <row r="32" spans="1:3" s="196" customFormat="1" ht="12.75">
      <c r="A32" s="258">
        <v>124655651</v>
      </c>
      <c r="B32" s="290" t="s">
        <v>395</v>
      </c>
      <c r="C32" s="276">
        <v>284099.07</v>
      </c>
    </row>
    <row r="33" spans="1:3" s="196" customFormat="1" ht="12.75">
      <c r="A33" s="258">
        <v>124665663</v>
      </c>
      <c r="B33" s="290" t="s">
        <v>396</v>
      </c>
      <c r="C33" s="276">
        <v>21595.49</v>
      </c>
    </row>
    <row r="34" spans="1:3" s="196" customFormat="1" ht="12.75">
      <c r="A34" s="258">
        <v>124675671</v>
      </c>
      <c r="B34" s="290" t="s">
        <v>331</v>
      </c>
      <c r="C34" s="276">
        <v>4123177.82</v>
      </c>
    </row>
    <row r="35" spans="1:3" s="196" customFormat="1" ht="12.75">
      <c r="A35" s="258">
        <v>124695691</v>
      </c>
      <c r="B35" s="290" t="s">
        <v>397</v>
      </c>
      <c r="C35" s="276">
        <v>877513.2</v>
      </c>
    </row>
    <row r="36" spans="1:3" ht="12.75">
      <c r="A36" s="202"/>
      <c r="B36" s="200" t="s">
        <v>151</v>
      </c>
      <c r="C36" s="249">
        <f>SUM(C20:C35)</f>
        <v>32257877.529999997</v>
      </c>
    </row>
    <row r="38" spans="2:3" ht="12.75">
      <c r="B38" s="268" t="s">
        <v>325</v>
      </c>
      <c r="C38" s="269">
        <f>C36+C14</f>
        <v>240022615.74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F17" sqref="F17"/>
    </sheetView>
  </sheetViews>
  <sheetFormatPr defaultColWidth="11.421875" defaultRowHeight="15"/>
  <cols>
    <col min="1" max="1" width="19.140625" style="187" customWidth="1"/>
    <col min="2" max="2" width="36.57421875" style="187" customWidth="1"/>
    <col min="3" max="3" width="17.57421875" style="187" bestFit="1" customWidth="1"/>
    <col min="4" max="4" width="6.7109375" style="187" customWidth="1"/>
    <col min="5" max="16384" width="11.421875" style="187" customWidth="1"/>
  </cols>
  <sheetData>
    <row r="1" spans="1:2" ht="17.25" customHeight="1">
      <c r="A1" s="186" t="s">
        <v>53</v>
      </c>
      <c r="B1" s="186"/>
    </row>
    <row r="2" spans="1:2" ht="19.5" customHeight="1">
      <c r="A2" s="186" t="s">
        <v>54</v>
      </c>
      <c r="B2" s="186"/>
    </row>
    <row r="4" spans="1:3" ht="12.75">
      <c r="A4" s="53" t="s">
        <v>153</v>
      </c>
      <c r="B4" s="53"/>
      <c r="C4" s="44" t="s">
        <v>83</v>
      </c>
    </row>
    <row r="5" spans="1:3" ht="12.75">
      <c r="A5" s="323"/>
      <c r="B5" s="323"/>
      <c r="C5" s="324"/>
    </row>
    <row r="6" spans="1:3" ht="12.75">
      <c r="A6" s="54" t="s">
        <v>131</v>
      </c>
      <c r="B6" s="55" t="s">
        <v>128</v>
      </c>
      <c r="C6" s="47" t="s">
        <v>1</v>
      </c>
    </row>
    <row r="7" spans="1:3" ht="12.75">
      <c r="A7" s="48"/>
      <c r="B7" s="48"/>
      <c r="C7" s="8">
        <v>0</v>
      </c>
    </row>
    <row r="8" spans="1:3" ht="12.75">
      <c r="A8" s="56"/>
      <c r="B8" s="56" t="s">
        <v>154</v>
      </c>
      <c r="C8" s="11">
        <f>SUM(C7:C7)</f>
        <v>0</v>
      </c>
    </row>
    <row r="12" spans="1:3" ht="12.75">
      <c r="A12" s="53" t="s">
        <v>169</v>
      </c>
      <c r="B12" s="155"/>
      <c r="C12" s="44" t="s">
        <v>83</v>
      </c>
    </row>
    <row r="13" spans="1:3" ht="12.75">
      <c r="A13" s="323"/>
      <c r="B13" s="323"/>
      <c r="C13" s="324"/>
    </row>
    <row r="14" spans="1:3" ht="12.75">
      <c r="A14" s="54" t="s">
        <v>131</v>
      </c>
      <c r="B14" s="55" t="s">
        <v>128</v>
      </c>
      <c r="C14" s="47" t="s">
        <v>1</v>
      </c>
    </row>
    <row r="15" spans="1:3" ht="12.75">
      <c r="A15" s="48"/>
      <c r="B15" s="48"/>
      <c r="C15" s="8">
        <v>0</v>
      </c>
    </row>
    <row r="16" spans="1:3" ht="12.75">
      <c r="A16" s="56"/>
      <c r="B16" s="56" t="s">
        <v>170</v>
      </c>
      <c r="C16" s="11">
        <f>SUM(C15:C15)</f>
        <v>0</v>
      </c>
    </row>
  </sheetData>
  <sheetProtection/>
  <mergeCells count="2">
    <mergeCell ref="A5:C5"/>
    <mergeCell ref="A13:C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Notas a los Estados Financieros de Desglose</dc:title>
  <dc:subject/>
  <dc:creator>Rangel Guardado Mayra Grisel</dc:creator>
  <cp:keywords/>
  <dc:description/>
  <cp:lastModifiedBy>TESORERIA</cp:lastModifiedBy>
  <cp:lastPrinted>2014-03-13T21:51:49Z</cp:lastPrinted>
  <dcterms:created xsi:type="dcterms:W3CDTF">2011-03-07T22:44:23Z</dcterms:created>
  <dcterms:modified xsi:type="dcterms:W3CDTF">2014-04-22T13:59:17Z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0x010100D82020160536FF48BE390F14F22A285B</vt:lpwstr>
  </property>
  <property fmtid="{D5CDD505-2E9C-101B-9397-08002B2CF9AE}" pid="3" name="Responsable">
    <vt:lpwstr>13</vt:lpwstr>
  </property>
  <property fmtid="{D5CDD505-2E9C-101B-9397-08002B2CF9AE}" pid="4" name="Status">
    <vt:lpwstr>Terminado</vt:lpwstr>
  </property>
  <property fmtid="{D5CDD505-2E9C-101B-9397-08002B2CF9AE}" pid="5" name="display_urn:schemas-microsoft-com:office:office#Responsable">
    <vt:lpwstr>Jaime Gonzalez Mauricio Josafat</vt:lpwstr>
  </property>
</Properties>
</file>