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350B6228-129A-496A-B94D-5B588927877E}" xr6:coauthVersionLast="45" xr6:coauthVersionMax="45" xr10:uidLastSave="{00000000-0000-0000-0000-000000000000}"/>
  <bookViews>
    <workbookView xWindow="-110" yWindow="-110" windowWidth="19420" windowHeight="1042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E54" i="4"/>
  <c r="H54" i="4" s="1"/>
  <c r="E52" i="4"/>
  <c r="H52" i="4" s="1"/>
  <c r="E50" i="4"/>
  <c r="H50" i="4" s="1"/>
  <c r="E48" i="4"/>
  <c r="H48" i="4" s="1"/>
  <c r="E46" i="4"/>
  <c r="H46" i="4" s="1"/>
  <c r="E44" i="4"/>
  <c r="H44" i="4" s="1"/>
  <c r="E42" i="4"/>
  <c r="H42" i="4" s="1"/>
  <c r="C56" i="4"/>
  <c r="G34" i="4"/>
  <c r="F34" i="4"/>
  <c r="H30" i="4"/>
  <c r="E32" i="4"/>
  <c r="H32" i="4" s="1"/>
  <c r="E31" i="4"/>
  <c r="H31" i="4" s="1"/>
  <c r="E30" i="4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66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65" i="6" l="1"/>
  <c r="H65" i="6"/>
  <c r="E69" i="6"/>
  <c r="H69" i="6" s="1"/>
  <c r="G42" i="5"/>
  <c r="F42" i="5"/>
  <c r="D42" i="5"/>
  <c r="C42" i="5"/>
  <c r="E53" i="6"/>
  <c r="H53" i="6" s="1"/>
  <c r="E43" i="6"/>
  <c r="H43" i="6" s="1"/>
  <c r="E33" i="6"/>
  <c r="H33" i="6" s="1"/>
  <c r="E23" i="6"/>
  <c r="H23" i="6" s="1"/>
  <c r="E13" i="6"/>
  <c r="H13" i="6" s="1"/>
  <c r="D77" i="6"/>
  <c r="H25" i="5"/>
  <c r="H36" i="5"/>
  <c r="H16" i="5"/>
  <c r="E5" i="6"/>
  <c r="E16" i="8"/>
  <c r="F77" i="6"/>
  <c r="G77" i="6"/>
  <c r="E36" i="5"/>
  <c r="H38" i="5"/>
  <c r="C77" i="6"/>
  <c r="E6" i="5"/>
  <c r="H13" i="5"/>
  <c r="H6" i="5" s="1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<sst xmlns="http://schemas.openxmlformats.org/spreadsheetml/2006/main" count="207" uniqueCount="146">
  <si>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</si>
  <si>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</si>
  <si>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</si>
  <si>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</si>
  <si>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</si>
  <si>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</si>
  <si>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</si>
  <si>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</si>
  <si>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</si>
  <si>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</si>
  <si>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</si>
  <si>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</si>
  <si>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</si>
  <si>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</si>
  <si>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</si>
  <si>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</si>
  <si>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</si>
  <si>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</si>
  <si>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</si>
  <si>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</si>
  <si>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</si>
  <si>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</si>
  <si>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</si>
  <si>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</si>
  <si>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</si>
  <si>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</si>
  <si>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</si>
  <si>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</si>
  <si>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</si>
  <si>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</si>
  <si>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</si>
  <si>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</si>
  <si>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</si>
  <si>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</si>
  <si>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</si>
  <si>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</si>
  <si>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</si>
  <si>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</si>
  <si>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</si>
  <si>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</si>
  <si>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</si>
  <si>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</si>
  <si>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</si>
  <si>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</si>
  <si>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</si>
  <si>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</si>
  <si>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</si>
  <si>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</si>
  <si>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</si>
  <si>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</si>
  <si>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</si>
  <si>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</si>
  <si>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</si>
  <si>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</si>
  <si>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</si>
  <si>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</si>
  <si>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</si>
  <si>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</si>
  <si>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</si>
  <si>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</si>
  <si>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</si>
  <si>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</si>
  <si>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</si>
  <si>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</si>
  <si>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</si>
  <si>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</si>
  <si>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</si>
  <si>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</si>
  <si>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</si>
  <si>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</si>
  <si>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</si>
  <si>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</si>
  <si>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</si>
  <si>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</si>
  <si>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</si>
  <si>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</si>
  <si>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</si>
  <si>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</si>
  <si>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</si>
  <si>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</si>
  <si>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</si>
  <si>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</si>
  <si>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</si>
  <si>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</si>
  <si>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</si>
  <si>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</si>
  <si>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</si>
  <si>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</si>
  <si>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</si>
  <si>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</si>
  <si>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</si>
  <si>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</si>
  <si>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</si>
  <si>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</si>
  <si>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</si>
  <si>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</si>
  <si>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</si>
  <si>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</si>
  <si>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</si>
  <si>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</si>
  <si>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</si>
  <si>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</si>
  <si>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</si>
  <si>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</si>
  <si>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</si>
  <si>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</si>
  <si>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</si>
  <si>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</si>
  <si>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</si>
  <si>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</si>
  <si>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</si>
  <si>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</si>
  <si>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</si>
  <si>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</si>
  <si>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</si>
  <si>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</si>
  <si>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</si>
  <si>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</si>
  <si>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</si>
  <si>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</si>
  <si>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</si>
  <si>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</si>
  <si>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</si>
  <si>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</si>
  <si>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</si>
  <si>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</si>
  <si>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</si>
  <si>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</si>
  <si>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MARZO DEL 2019</t>
  </si>
  <si>
    <t>JUNTA DE AGUA POTABLE Y ALCANTARILLADO DE COMONFORT, GTO.
ESTADO ANALÍTICO DEL EJERCICIO DEL PRESUPUESTO DE EGRESOS
Clasificación Económica (por Tipo de Gasto)
Del 1 de Enero al AL 31 DE MARZO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</si>
  <si>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</si>
  <si>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</si>
  <si>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</si>
  <si>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</si>
  <si>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</si>
  <si>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</si>
  <si>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</si>
  <si>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</si>
  <si>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</si>
  <si>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</si>
  <si>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</si>
  <si>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MARZO DEL 2019</t>
  </si>
  <si>
    <t>Gobierno (Federal/Estatal/Municipal) de JUNTA DE AGUA POTABLE Y ALCANTARILLADO DE COMONFORT, GTO.
Estado Analítico del Ejercicio del Presupuesto de Egresos
Clasificación Administrativa
Del 1 de Enero al AL 31 DE MARZO DEL 2019</t>
  </si>
  <si>
    <t>Sector Paraestatal del Gobierno (Federal/Estatal/Municipal) de JUNTA DE AGUA POTABLE Y ALCANTARILLADO DE COMONFORT, GTO.
Estado Analítico del Ejercicio del Presupuesto de Egresos
Clasificación Administrativa
Del 1 de Enero al AL 31 DE MARZO DEL 2019</t>
  </si>
  <si>
    <t>JUNTA DE AGUA POTABLE Y ALCANTARILLADO DE COMONFORT, GTO.
ESTADO ANALÍTICO DEL EJERCICIO DEL PRESUPUESTO DE EGRESOS
Clasificación Funcional (Finalidad y Función)
Del 1 de Enero al 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</si>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</sst>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78</xdr:row>
      <xdr:rowOff>76200</xdr:rowOff>
    </xdr:from>
    <xdr:to>
      <xdr:col>6</xdr:col>
      <xdr:colOff>257175</xdr:colOff>
      <xdr:row>89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8776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18</xdr:row>
      <xdr:rowOff>47625</xdr:rowOff>
    </xdr:from>
    <xdr:to>
      <xdr:col>6</xdr:col>
      <xdr:colOff>647700</xdr:colOff>
      <xdr:row>29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76600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60</xdr:row>
      <xdr:rowOff>9525</xdr:rowOff>
    </xdr:from>
    <xdr:to>
      <xdr:col>6</xdr:col>
      <xdr:colOff>485775</xdr:colOff>
      <xdr:row>70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3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45</xdr:row>
      <xdr:rowOff>0</xdr:rowOff>
    </xdr:from>
    <xdr:to>
      <xdr:col>6</xdr:col>
      <xdr:colOff>361950</xdr:colOff>
      <xdr:row>55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22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1976459.79</v>
      </c>
      <c r="G5" s="14">
        <f>SUM(G6:G12)</f>
        <v>1976459.79</v>
      </c>
      <c r="H5" s="14">
        <f>E5-F5</f>
        <v>7071394.9999999991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574111.06000000006</v>
      </c>
      <c r="G6" s="15">
        <v>574111.06000000006</v>
      </c>
      <c r="H6" s="15">
        <f t="shared" ref="H6:H69" si="1">E6-F6</f>
        <v>2645674.1800000002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863581.84</v>
      </c>
      <c r="G7" s="15">
        <v>863581.84</v>
      </c>
      <c r="H7" s="15">
        <f t="shared" si="1"/>
        <v>2278405.4300000002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122214.07</v>
      </c>
      <c r="G8" s="15">
        <v>122214.07</v>
      </c>
      <c r="H8" s="15">
        <f t="shared" si="1"/>
        <v>740222.3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416552.82</v>
      </c>
      <c r="G10" s="15">
        <v>416552.82</v>
      </c>
      <c r="H10" s="15">
        <f t="shared" si="1"/>
        <v>1407093.0899999999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0</v>
      </c>
      <c r="E13" s="15">
        <f t="shared" si="0"/>
        <v>2551500</v>
      </c>
      <c r="F13" s="15">
        <f>SUM(F14:F22)</f>
        <v>788972.29999999993</v>
      </c>
      <c r="G13" s="15">
        <f>SUM(G14:G22)</f>
        <v>630427.25</v>
      </c>
      <c r="H13" s="15">
        <f t="shared" si="1"/>
        <v>1762527.7000000002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54625.91</v>
      </c>
      <c r="G14" s="15">
        <v>53506.04</v>
      </c>
      <c r="H14" s="15">
        <f t="shared" si="1"/>
        <v>128874.09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10806.5</v>
      </c>
      <c r="G16" s="15">
        <v>10806.5</v>
      </c>
      <c r="H16" s="15">
        <f t="shared" si="1"/>
        <v>39193.5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412445.25</v>
      </c>
      <c r="G17" s="15">
        <v>255020.07</v>
      </c>
      <c r="H17" s="15">
        <f t="shared" si="1"/>
        <v>423554.75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22420</v>
      </c>
      <c r="G18" s="15">
        <v>22420</v>
      </c>
      <c r="H18" s="15">
        <f t="shared" si="1"/>
        <v>76080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177923.94</v>
      </c>
      <c r="G19" s="15">
        <v>177923.94</v>
      </c>
      <c r="H19" s="15">
        <f t="shared" si="1"/>
        <v>522076.06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0</v>
      </c>
      <c r="E22" s="15">
        <f t="shared" si="0"/>
        <v>568500</v>
      </c>
      <c r="F22" s="15">
        <v>74023.850000000006</v>
      </c>
      <c r="G22" s="15">
        <v>74023.850000000006</v>
      </c>
      <c r="H22" s="15">
        <f t="shared" si="1"/>
        <v>494476.15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-27500</v>
      </c>
      <c r="E23" s="15">
        <f t="shared" si="0"/>
        <v>9798382.0999999996</v>
      </c>
      <c r="F23" s="15">
        <f>SUM(F24:F32)</f>
        <v>4038430.9</v>
      </c>
      <c r="G23" s="15">
        <f>SUM(G24:G32)</f>
        <v>3392785.68</v>
      </c>
      <c r="H23" s="15">
        <f t="shared" si="1"/>
        <v>5759951.1999999993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3141959.4</v>
      </c>
      <c r="G24" s="15">
        <v>3141959.4</v>
      </c>
      <c r="H24" s="15">
        <f t="shared" si="1"/>
        <v>3983040.6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60272.66</v>
      </c>
      <c r="G25" s="15">
        <v>60272.66</v>
      </c>
      <c r="H25" s="15">
        <f t="shared" si="1"/>
        <v>94727.34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0</v>
      </c>
      <c r="E26" s="15">
        <f t="shared" si="0"/>
        <v>175000</v>
      </c>
      <c r="F26" s="15">
        <v>39973.17</v>
      </c>
      <c r="G26" s="15">
        <v>34773.17</v>
      </c>
      <c r="H26" s="15">
        <f t="shared" si="1"/>
        <v>135026.83000000002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0</v>
      </c>
      <c r="E27" s="15">
        <f t="shared" si="0"/>
        <v>405000</v>
      </c>
      <c r="F27" s="15">
        <v>115492.51</v>
      </c>
      <c r="G27" s="15">
        <v>15492.51</v>
      </c>
      <c r="H27" s="15">
        <f t="shared" si="1"/>
        <v>289507.49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-27500</v>
      </c>
      <c r="E28" s="15">
        <f t="shared" si="0"/>
        <v>658500</v>
      </c>
      <c r="F28" s="15">
        <v>121924.89</v>
      </c>
      <c r="G28" s="15">
        <v>121924.89</v>
      </c>
      <c r="H28" s="15">
        <f t="shared" si="1"/>
        <v>536575.11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10896.08</v>
      </c>
      <c r="G29" s="15">
        <v>10896.08</v>
      </c>
      <c r="H29" s="15">
        <f t="shared" si="1"/>
        <v>47803.92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0</v>
      </c>
      <c r="E32" s="15">
        <f t="shared" si="0"/>
        <v>1210182.1000000001</v>
      </c>
      <c r="F32" s="15">
        <v>547868.18999999994</v>
      </c>
      <c r="G32" s="15">
        <v>7422.97</v>
      </c>
      <c r="H32" s="15">
        <f t="shared" si="1"/>
        <v>662313.91000000015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19157.47</v>
      </c>
      <c r="G33" s="15">
        <f>SUM(G34:G42)</f>
        <v>19157.47</v>
      </c>
      <c r="H33" s="15">
        <f t="shared" si="1"/>
        <v>39814.53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19157.47</v>
      </c>
      <c r="G38" s="15">
        <v>19157.47</v>
      </c>
      <c r="H38" s="15">
        <f t="shared" si="1"/>
        <v>39814.53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-700000</v>
      </c>
      <c r="E43" s="15">
        <f t="shared" si="0"/>
        <v>177273.11</v>
      </c>
      <c r="F43" s="15">
        <f>SUM(F44:F52)</f>
        <v>0</v>
      </c>
      <c r="G43" s="15">
        <f>SUM(G44:G52)</f>
        <v>0</v>
      </c>
      <c r="H43" s="15">
        <f t="shared" si="1"/>
        <v>177273.11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-350000</v>
      </c>
      <c r="E49" s="15">
        <f t="shared" si="0"/>
        <v>102273.10999999999</v>
      </c>
      <c r="F49" s="15">
        <v>0</v>
      </c>
      <c r="G49" s="15">
        <v>0</v>
      </c>
      <c r="H49" s="15">
        <f t="shared" si="1"/>
        <v>102273.10999999999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407500</v>
      </c>
      <c r="E53" s="15">
        <f t="shared" si="0"/>
        <v>798615.74</v>
      </c>
      <c r="F53" s="15">
        <f>SUM(F54:F56)</f>
        <v>0</v>
      </c>
      <c r="G53" s="15">
        <f>SUM(G54:G56)</f>
        <v>0</v>
      </c>
      <c r="H53" s="15">
        <f t="shared" si="1"/>
        <v>798615.74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407500</v>
      </c>
      <c r="E54" s="15">
        <f t="shared" si="0"/>
        <v>798615.74</v>
      </c>
      <c r="F54" s="15">
        <v>0</v>
      </c>
      <c r="G54" s="15">
        <v>0</v>
      </c>
      <c r="H54" s="15">
        <f t="shared" si="1"/>
        <v>798615.74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6823020.46</v>
      </c>
      <c r="G77" s="17">
        <f t="shared" si="4"/>
        <v>6018830.1900000004</v>
      </c>
      <c r="H77" s="17">
        <f t="shared" si="4"/>
        <v>15609577.279999997</v>
      </c>
    </row>
    <row r="78" spans="1:8" x14ac:dyDescent="0.2">
      <c r="A78" s="63" t="s">
        <v>145</v>
      </c>
      <c r="B78" s="63"/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292500</v>
      </c>
      <c r="E6" s="50">
        <f>C6+D6</f>
        <v>21397736.890000001</v>
      </c>
      <c r="F6" s="50">
        <v>6803862.9900000002</v>
      </c>
      <c r="G6" s="50">
        <v>5999672.7199999997</v>
      </c>
      <c r="H6" s="50">
        <f>E6-F6</f>
        <v>14593873.9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-292500</v>
      </c>
      <c r="E8" s="50">
        <f>C8+D8</f>
        <v>975888.85000000009</v>
      </c>
      <c r="F8" s="50">
        <v>0</v>
      </c>
      <c r="G8" s="50">
        <v>0</v>
      </c>
      <c r="H8" s="50">
        <f>E8-F8</f>
        <v>975888.85000000009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19157.47</v>
      </c>
      <c r="G12" s="50">
        <v>19157.47</v>
      </c>
      <c r="H12" s="50">
        <f>E12-F12</f>
        <v>39814.53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22432597.740000002</v>
      </c>
      <c r="F16" s="17">
        <f t="shared" ref="F16:H16" si="0">SUM(F6+F8+F10+F12+F14)</f>
        <v>6823020.46</v>
      </c>
      <c r="G16" s="17">
        <f t="shared" si="0"/>
        <v>6018830.1899999995</v>
      </c>
      <c r="H16" s="17">
        <f t="shared" si="0"/>
        <v>15609577.279999999</v>
      </c>
    </row>
    <row r="18" spans="2:8" x14ac:dyDescent="0.2">
      <c r="B18" s="63" t="s">
        <v>145</v>
      </c>
      <c r="C18" s="63"/>
      <c r="D18" s="63"/>
      <c r="E18" s="63"/>
      <c r="F18" s="63"/>
      <c r="G18" s="63"/>
      <c r="H1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H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533452.81000000006</v>
      </c>
      <c r="G7" s="15">
        <v>533452.81000000006</v>
      </c>
      <c r="H7" s="15">
        <f>E7-F7</f>
        <v>1641648.5699999998</v>
      </c>
    </row>
    <row r="8" spans="1:8" x14ac:dyDescent="0.2">
      <c r="A8" s="4" t="s">
        <v>131</v>
      </c>
      <c r="B8" s="22"/>
      <c r="C8" s="15">
        <v>2518599.42</v>
      </c>
      <c r="D8" s="15">
        <v>60000</v>
      </c>
      <c r="E8" s="15">
        <f t="shared" ref="E8:E13" si="0">C8+D8</f>
        <v>2578599.42</v>
      </c>
      <c r="F8" s="15">
        <v>912676.97</v>
      </c>
      <c r="G8" s="15">
        <v>267031.75</v>
      </c>
      <c r="H8" s="15">
        <f t="shared" ref="H8:H13" si="1">E8-F8</f>
        <v>1665922.45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27190.240000000002</v>
      </c>
      <c r="G9" s="15">
        <v>27190.240000000002</v>
      </c>
      <c r="H9" s="15">
        <f t="shared" si="1"/>
        <v>109953.83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26716.29</v>
      </c>
      <c r="G10" s="15">
        <v>26716.29</v>
      </c>
      <c r="H10" s="15">
        <f t="shared" si="1"/>
        <v>108427.78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105923.04</v>
      </c>
      <c r="G11" s="15">
        <v>105923.04</v>
      </c>
      <c r="H11" s="15">
        <f t="shared" si="1"/>
        <v>338197.73000000004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55916.98</v>
      </c>
      <c r="G12" s="15">
        <v>54797.11</v>
      </c>
      <c r="H12" s="15">
        <f t="shared" si="1"/>
        <v>161561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426681.56</v>
      </c>
      <c r="G13" s="15">
        <v>426681.56</v>
      </c>
      <c r="H13" s="15">
        <f t="shared" si="1"/>
        <v>1106107.92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153616.06</v>
      </c>
      <c r="G14" s="15">
        <v>153616.06</v>
      </c>
      <c r="H14" s="15">
        <f t="shared" ref="H14" si="3">E14-F14</f>
        <v>628615.94999999995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28119.33</v>
      </c>
      <c r="G15" s="15">
        <v>28119.33</v>
      </c>
      <c r="H15" s="15">
        <f t="shared" ref="H15" si="5">E15-F15</f>
        <v>257849.38</v>
      </c>
    </row>
    <row r="16" spans="1:8" x14ac:dyDescent="0.2">
      <c r="A16" s="4" t="s">
        <v>139</v>
      </c>
      <c r="B16" s="22"/>
      <c r="C16" s="15">
        <v>10302865.98</v>
      </c>
      <c r="D16" s="15">
        <v>-350000</v>
      </c>
      <c r="E16" s="15">
        <f t="shared" ref="E16" si="6">C16+D16</f>
        <v>9952865.9800000004</v>
      </c>
      <c r="F16" s="15">
        <v>3510023.56</v>
      </c>
      <c r="G16" s="15">
        <v>3510023.56</v>
      </c>
      <c r="H16" s="15">
        <f t="shared" ref="H16" si="7">E16-F16</f>
        <v>6442842.4199999999</v>
      </c>
    </row>
    <row r="17" spans="1:8" x14ac:dyDescent="0.2">
      <c r="A17" s="4" t="s">
        <v>140</v>
      </c>
      <c r="B17" s="22"/>
      <c r="C17" s="15">
        <v>3741153.87</v>
      </c>
      <c r="D17" s="15">
        <v>450000</v>
      </c>
      <c r="E17" s="15">
        <f t="shared" ref="E17" si="8">C17+D17</f>
        <v>4191153.87</v>
      </c>
      <c r="F17" s="15">
        <v>1042703.62</v>
      </c>
      <c r="G17" s="15">
        <v>885278.44</v>
      </c>
      <c r="H17" s="15">
        <f t="shared" ref="H17" si="9">E17-F17</f>
        <v>3148450.25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22432597.740000002</v>
      </c>
      <c r="F20" s="23">
        <f t="shared" si="10"/>
        <v>6823020.46</v>
      </c>
      <c r="G20" s="23">
        <f t="shared" si="10"/>
        <v>6018830.1899999995</v>
      </c>
      <c r="H20" s="23">
        <f t="shared" si="10"/>
        <v>15609577.279999999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9" spans="1:8" x14ac:dyDescent="0.2">
      <c r="B59" s="63" t="s">
        <v>145</v>
      </c>
      <c r="C59" s="63"/>
      <c r="D59" s="63"/>
      <c r="E59" s="63"/>
      <c r="F59" s="63"/>
      <c r="G59" s="63"/>
      <c r="H59" s="63"/>
    </row>
  </sheetData>
  <sheetProtection formatCells="0" formatColumns="0" formatRows="0" insertRows="0" deleteRows="0" autoFilter="0"/>
  <mergeCells count="13">
    <mergeCell ref="B59:H59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6823020.46</v>
      </c>
      <c r="G16" s="15">
        <f t="shared" si="3"/>
        <v>6018830.1899999995</v>
      </c>
      <c r="H16" s="15">
        <f t="shared" si="3"/>
        <v>15609577.279999999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6641285.0700000003</v>
      </c>
      <c r="G17" s="15">
        <v>5837094.7999999998</v>
      </c>
      <c r="H17" s="15">
        <f t="shared" ref="H17:H23" si="4">E17-F17</f>
        <v>14723111.949999999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181735.39</v>
      </c>
      <c r="G18" s="15">
        <v>181735.39</v>
      </c>
      <c r="H18" s="15">
        <f t="shared" si="4"/>
        <v>886465.33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6823020.46</v>
      </c>
      <c r="G42" s="23">
        <f t="shared" si="12"/>
        <v>6018830.1899999995</v>
      </c>
      <c r="H42" s="23">
        <f t="shared" si="12"/>
        <v>15609577.279999999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63" t="s">
        <v>145</v>
      </c>
      <c r="B44" s="63"/>
      <c r="C44" s="63"/>
      <c r="D44" s="63"/>
      <c r="E44" s="63"/>
      <c r="F44" s="63"/>
      <c r="G44" s="63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A44:G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2019-04-30T01:11:09Z</cp:lastPrinted>
  <dcterms:created xsi:type="dcterms:W3CDTF">2014-02-10T03:37:14Z</dcterms:created>
  <dcterms:modified xsi:type="dcterms:W3CDTF">2020-01-01T21:19:38Z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