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C16" i="8" l="1"/>
  <c r="E17" i="4"/>
  <c r="H17" i="4" s="1"/>
  <c r="E16" i="4"/>
  <c r="H16" i="4" s="1"/>
  <c r="E15" i="4"/>
  <c r="H15" i="4" s="1"/>
  <c r="E14" i="4"/>
  <c r="H14" i="4" s="1"/>
  <c r="H56" i="4" l="1"/>
  <c r="G56" i="4"/>
  <c r="F56" i="4"/>
  <c r="E56" i="4"/>
  <c r="D56" i="4"/>
  <c r="H54" i="4"/>
  <c r="H52" i="4"/>
  <c r="H50" i="4"/>
  <c r="H48" i="4"/>
  <c r="H46" i="4"/>
  <c r="H44" i="4"/>
  <c r="H42" i="4"/>
  <c r="E54" i="4"/>
  <c r="E52" i="4"/>
  <c r="E50" i="4"/>
  <c r="E48" i="4"/>
  <c r="E46" i="4"/>
  <c r="E44" i="4"/>
  <c r="E42" i="4"/>
  <c r="C56" i="4"/>
  <c r="H34" i="4"/>
  <c r="G34" i="4"/>
  <c r="F34" i="4"/>
  <c r="H32" i="4"/>
  <c r="H31" i="4"/>
  <c r="H30" i="4"/>
  <c r="H29" i="4"/>
  <c r="E34" i="4"/>
  <c r="E32" i="4"/>
  <c r="E31" i="4"/>
  <c r="E30" i="4"/>
  <c r="E29" i="4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20" i="4" l="1"/>
  <c r="E20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3" i="5"/>
  <c r="H12" i="5"/>
  <c r="H11" i="5"/>
  <c r="H10" i="5"/>
  <c r="H9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H17" i="5" s="1"/>
  <c r="E14" i="5"/>
  <c r="H14" i="5" s="1"/>
  <c r="E13" i="5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8" i="8"/>
  <c r="G16" i="8"/>
  <c r="F16" i="8"/>
  <c r="E14" i="8"/>
  <c r="H14" i="8" s="1"/>
  <c r="E12" i="8"/>
  <c r="H12" i="8" s="1"/>
  <c r="E10" i="8"/>
  <c r="H10" i="8" s="1"/>
  <c r="E6" i="8"/>
  <c r="H6" i="8" s="1"/>
  <c r="D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2" i="6"/>
  <c r="H51" i="6"/>
  <c r="H50" i="6"/>
  <c r="H48" i="6"/>
  <c r="H46" i="6"/>
  <c r="H45" i="6"/>
  <c r="H42" i="6"/>
  <c r="H41" i="6"/>
  <c r="H40" i="6"/>
  <c r="H39" i="6"/>
  <c r="H37" i="6"/>
  <c r="H36" i="6"/>
  <c r="H35" i="6"/>
  <c r="H34" i="6"/>
  <c r="H21" i="6"/>
  <c r="H15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E51" i="6"/>
  <c r="E50" i="6"/>
  <c r="E49" i="6"/>
  <c r="H49" i="6" s="1"/>
  <c r="E48" i="6"/>
  <c r="E47" i="6"/>
  <c r="H47" i="6" s="1"/>
  <c r="E46" i="6"/>
  <c r="E45" i="6"/>
  <c r="E44" i="6"/>
  <c r="H44" i="6" s="1"/>
  <c r="E42" i="6"/>
  <c r="E41" i="6"/>
  <c r="E40" i="6"/>
  <c r="E39" i="6"/>
  <c r="E38" i="6"/>
  <c r="H38" i="6" s="1"/>
  <c r="E37" i="6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G42" i="5"/>
  <c r="F42" i="5"/>
  <c r="D42" i="5"/>
  <c r="H6" i="5"/>
  <c r="E6" i="5"/>
  <c r="E16" i="8"/>
  <c r="E53" i="6"/>
  <c r="H53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H16" i="8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<sst xmlns="http://schemas.openxmlformats.org/spreadsheetml/2006/main" count="203" uniqueCount="145">
  <si>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</si>
  <si>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</si>
  <si>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</si>
  <si>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</si>
  <si>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</si>
  <si>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</si>
  <si>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</si>
  <si>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</si>
  <si>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</si>
  <si>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</si>
  <si>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</si>
  <si>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</si>
  <si>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</si>
  <si>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</si>
  <si>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</si>
  <si>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</si>
  <si>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</si>
  <si>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</si>
  <si>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</si>
  <si>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</si>
  <si>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</si>
  <si>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</si>
  <si>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</si>
  <si>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</si>
  <si>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</si>
  <si>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</si>
  <si>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</si>
  <si>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</si>
  <si>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</si>
  <si>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</si>
  <si>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</si>
  <si>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</si>
  <si>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</si>
  <si>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</si>
  <si>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</si>
  <si>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</si>
  <si>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</si>
  <si>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</si>
  <si>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</si>
  <si>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</si>
  <si>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</si>
  <si>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</si>
  <si>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</si>
  <si>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</si>
  <si>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</si>
  <si>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</si>
  <si>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</si>
  <si>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</si>
  <si>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</si>
  <si>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</si>
  <si>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</si>
  <si>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</si>
  <si>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</si>
  <si>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</si>
  <si>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</si>
  <si>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</si>
  <si>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</si>
  <si>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</si>
  <si>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</si>
  <si>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</si>
  <si>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</si>
  <si>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</si>
  <si>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</si>
  <si>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</si>
  <si>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</si>
  <si>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</si>
  <si>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</si>
  <si>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</si>
  <si>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</si>
  <si>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</si>
  <si>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</si>
  <si>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</si>
  <si>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</si>
  <si>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</si>
  <si>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</si>
  <si>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</si>
  <si>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</si>
  <si>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</si>
  <si>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</si>
  <si>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</si>
  <si>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</si>
  <si>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</si>
  <si>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</si>
  <si>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</si>
  <si>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</si>
  <si>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</si>
  <si>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</si>
  <si>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</si>
  <si>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</si>
  <si>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</si>
  <si>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</si>
  <si>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</si>
  <si>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</si>
  <si>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</si>
  <si>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</si>
  <si>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</si>
  <si>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</si>
  <si>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</si>
  <si>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</si>
  <si>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</si>
  <si>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</si>
  <si>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</si>
  <si>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</si>
  <si>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</si>
  <si>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</si>
  <si>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</si>
  <si>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</si>
  <si>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</si>
  <si>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</si>
  <si>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</si>
  <si>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</si>
  <si>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</si>
  <si>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</si>
  <si>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</si>
  <si>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</si>
  <si>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</si>
  <si>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</si>
  <si>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</si>
  <si>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</si>
  <si>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</si>
  <si>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</si>
  <si>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</si>
  <si>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</si>
  <si>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</si>
  <si>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</si>
  <si>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</si>
  <si>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</si>
  <si>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</si>
  <si>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JUNIO DEL 2018</t>
  </si>
  <si>
    <t>JUNTA DE AGUA POTABLE Y ALCANTARILLADO DE COMONFORT, GTO.
ESTADO ANALÍTICO DEL EJERCICIO DEL PRESUPUESTO DE EGRESOS
Clasificación Económica (por Tipo de Gasto)
Del 1 de Enero al AL 30 DE JUNIO DEL 2018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</si>
  <si>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</si>
  <si>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</si>
  <si>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</si>
  <si>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</si>
  <si>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</si>
  <si>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</si>
  <si>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</si>
  <si>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</si>
  <si>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</si>
  <si>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</si>
  <si>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</si>
  <si>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JUNIO DEL 2018</t>
  </si>
  <si>
    <t>Gobierno (Federal/Estatal/Municipal) de JUNTA DE AGUA POTABLE Y ALCANTARILLADO DE COMONFORT, GTO.
Estado Analítico del Ejercicio del Presupuesto de Egresos
Clasificación Administrativa
Del 1 de Enero al AL 30 DE JUNIO DEL 2018</t>
  </si>
  <si>
    <t>Sector Paraestatal del Gobierno (Federal/Estatal/Municipal) de JUNTA DE AGUA POTABLE Y ALCANTARILLADO DE COMONFORT, GTO.
Estado Analítico del Ejercicio del Presupuesto de Egresos
Clasificación Administrativa
Del 1 de Enero al AL 30 DE JUNIO DEL 2018</t>
  </si>
  <si>
    <t>JUNTA DE AGUA POTABLE Y ALCANTARILLADO DE COMONFORT, GTO.
ESTADO ANALÍTICO DEL EJERCICIO DEL PRESUPUESTO DE EGRESOS
Clasificación Funcional (Finalidad y Función)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</si>
</sst>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C82" sqref="C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8561221.0899999999</v>
      </c>
      <c r="D5" s="14">
        <f>SUM(D6:D12)</f>
        <v>195210.04000000004</v>
      </c>
      <c r="E5" s="14">
        <f>C5+D5</f>
        <v>8756431.129999999</v>
      </c>
      <c r="F5" s="14">
        <f>SUM(F6:F12)</f>
        <v>3610323.64</v>
      </c>
      <c r="G5" s="14">
        <f>SUM(G6:G12)</f>
        <v>3610323.64</v>
      </c>
      <c r="H5" s="14">
        <f>E5-F5</f>
        <v>5146107.4899999984</v>
      </c>
    </row>
    <row r="6" spans="1:8" x14ac:dyDescent="0.2">
      <c r="A6" s="49">
        <v>1100</v>
      </c>
      <c r="B6" s="11" t="s">
        <v>70</v>
      </c>
      <c r="C6" s="15">
        <v>2710846.11</v>
      </c>
      <c r="D6" s="15">
        <v>-28816.79</v>
      </c>
      <c r="E6" s="15">
        <f t="shared" ref="E6:E69" si="0">C6+D6</f>
        <v>2682029.3199999998</v>
      </c>
      <c r="F6" s="15">
        <v>1171885.68</v>
      </c>
      <c r="G6" s="15">
        <v>1171885.68</v>
      </c>
      <c r="H6" s="15">
        <f t="shared" ref="H6:H69" si="1">E6-F6</f>
        <v>1510143.64</v>
      </c>
    </row>
    <row r="7" spans="1:8" x14ac:dyDescent="0.2">
      <c r="A7" s="49">
        <v>1200</v>
      </c>
      <c r="B7" s="11" t="s">
        <v>71</v>
      </c>
      <c r="C7" s="15">
        <v>3014965.55</v>
      </c>
      <c r="D7" s="15">
        <v>432235.33</v>
      </c>
      <c r="E7" s="15">
        <f t="shared" si="0"/>
        <v>3447200.88</v>
      </c>
      <c r="F7" s="15">
        <v>1583785.24</v>
      </c>
      <c r="G7" s="15">
        <v>1583785.24</v>
      </c>
      <c r="H7" s="15">
        <f t="shared" si="1"/>
        <v>1863415.64</v>
      </c>
    </row>
    <row r="8" spans="1:8" x14ac:dyDescent="0.2">
      <c r="A8" s="49">
        <v>1300</v>
      </c>
      <c r="B8" s="11" t="s">
        <v>72</v>
      </c>
      <c r="C8" s="15">
        <v>1240731.17</v>
      </c>
      <c r="D8" s="15">
        <v>-192081.37</v>
      </c>
      <c r="E8" s="15">
        <f t="shared" si="0"/>
        <v>1048649.7999999998</v>
      </c>
      <c r="F8" s="15">
        <v>299814.95</v>
      </c>
      <c r="G8" s="15">
        <v>299814.95</v>
      </c>
      <c r="H8" s="15">
        <f t="shared" si="1"/>
        <v>748834.84999999986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1594678.26</v>
      </c>
      <c r="D10" s="15">
        <v>-16127.13</v>
      </c>
      <c r="E10" s="15">
        <f t="shared" si="0"/>
        <v>1578551.1300000001</v>
      </c>
      <c r="F10" s="15">
        <v>554837.77</v>
      </c>
      <c r="G10" s="15">
        <v>554837.77</v>
      </c>
      <c r="H10" s="15">
        <f t="shared" si="1"/>
        <v>1023713.3600000001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2708784.25</v>
      </c>
      <c r="D13" s="15">
        <f>SUM(D14:D22)</f>
        <v>-9384.5299999999988</v>
      </c>
      <c r="E13" s="15">
        <f t="shared" si="0"/>
        <v>2699399.72</v>
      </c>
      <c r="F13" s="15">
        <f>SUM(F14:F22)</f>
        <v>1422042.73</v>
      </c>
      <c r="G13" s="15">
        <f>SUM(G14:G22)</f>
        <v>1422042.73</v>
      </c>
      <c r="H13" s="15">
        <f t="shared" si="1"/>
        <v>1277356.9900000002</v>
      </c>
    </row>
    <row r="14" spans="1:8" x14ac:dyDescent="0.2">
      <c r="A14" s="49">
        <v>2100</v>
      </c>
      <c r="B14" s="11" t="s">
        <v>75</v>
      </c>
      <c r="C14" s="15">
        <v>211597.14</v>
      </c>
      <c r="D14" s="15">
        <v>-13000.29</v>
      </c>
      <c r="E14" s="15">
        <f t="shared" si="0"/>
        <v>198596.85</v>
      </c>
      <c r="F14" s="15">
        <v>88888.17</v>
      </c>
      <c r="G14" s="15">
        <v>88888.17</v>
      </c>
      <c r="H14" s="15">
        <f t="shared" si="1"/>
        <v>109708.68000000001</v>
      </c>
    </row>
    <row r="15" spans="1:8" x14ac:dyDescent="0.2">
      <c r="A15" s="49">
        <v>2200</v>
      </c>
      <c r="B15" s="11" t="s">
        <v>76</v>
      </c>
      <c r="C15" s="15">
        <v>50562</v>
      </c>
      <c r="D15" s="15">
        <v>-7000</v>
      </c>
      <c r="E15" s="15">
        <f t="shared" si="0"/>
        <v>43562</v>
      </c>
      <c r="F15" s="15">
        <v>13288.23</v>
      </c>
      <c r="G15" s="15">
        <v>13288.23</v>
      </c>
      <c r="H15" s="15">
        <f t="shared" si="1"/>
        <v>30273.77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-1929.7</v>
      </c>
      <c r="E16" s="15">
        <f t="shared" si="0"/>
        <v>48070.3</v>
      </c>
      <c r="F16" s="15">
        <v>0</v>
      </c>
      <c r="G16" s="15">
        <v>0</v>
      </c>
      <c r="H16" s="15">
        <f t="shared" si="1"/>
        <v>48070.3</v>
      </c>
    </row>
    <row r="17" spans="1:8" x14ac:dyDescent="0.2">
      <c r="A17" s="49">
        <v>2400</v>
      </c>
      <c r="B17" s="11" t="s">
        <v>78</v>
      </c>
      <c r="C17" s="15">
        <v>837642.68</v>
      </c>
      <c r="D17" s="15">
        <v>241497.28</v>
      </c>
      <c r="E17" s="15">
        <f t="shared" si="0"/>
        <v>1079139.96</v>
      </c>
      <c r="F17" s="15">
        <v>637737.05000000005</v>
      </c>
      <c r="G17" s="15">
        <v>637737.05000000005</v>
      </c>
      <c r="H17" s="15">
        <f t="shared" si="1"/>
        <v>441402.90999999992</v>
      </c>
    </row>
    <row r="18" spans="1:8" x14ac:dyDescent="0.2">
      <c r="A18" s="49">
        <v>2500</v>
      </c>
      <c r="B18" s="11" t="s">
        <v>79</v>
      </c>
      <c r="C18" s="15">
        <v>98493.759999999995</v>
      </c>
      <c r="D18" s="15">
        <v>0</v>
      </c>
      <c r="E18" s="15">
        <f t="shared" si="0"/>
        <v>98493.759999999995</v>
      </c>
      <c r="F18" s="15">
        <v>61037.5</v>
      </c>
      <c r="G18" s="15">
        <v>61037.5</v>
      </c>
      <c r="H18" s="15">
        <f t="shared" si="1"/>
        <v>37456.259999999995</v>
      </c>
    </row>
    <row r="19" spans="1:8" x14ac:dyDescent="0.2">
      <c r="A19" s="49">
        <v>2600</v>
      </c>
      <c r="B19" s="11" t="s">
        <v>80</v>
      </c>
      <c r="C19" s="15">
        <v>685866.74</v>
      </c>
      <c r="D19" s="15">
        <v>-61951.82</v>
      </c>
      <c r="E19" s="15">
        <f t="shared" si="0"/>
        <v>623914.92000000004</v>
      </c>
      <c r="F19" s="15">
        <v>329454.78999999998</v>
      </c>
      <c r="G19" s="15">
        <v>329454.78999999998</v>
      </c>
      <c r="H19" s="15">
        <f t="shared" si="1"/>
        <v>294460.13000000006</v>
      </c>
    </row>
    <row r="20" spans="1:8" x14ac:dyDescent="0.2">
      <c r="A20" s="49">
        <v>2700</v>
      </c>
      <c r="B20" s="11" t="s">
        <v>81</v>
      </c>
      <c r="C20" s="15">
        <v>57701.58</v>
      </c>
      <c r="D20" s="15">
        <v>-4000</v>
      </c>
      <c r="E20" s="15">
        <f t="shared" si="0"/>
        <v>53701.58</v>
      </c>
      <c r="F20" s="15">
        <v>16771.91</v>
      </c>
      <c r="G20" s="15">
        <v>16771.91</v>
      </c>
      <c r="H20" s="15">
        <f t="shared" si="1"/>
        <v>36929.67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716920.35</v>
      </c>
      <c r="D22" s="15">
        <v>-163000</v>
      </c>
      <c r="E22" s="15">
        <f t="shared" si="0"/>
        <v>553920.35</v>
      </c>
      <c r="F22" s="15">
        <v>274865.08</v>
      </c>
      <c r="G22" s="15">
        <v>274865.08</v>
      </c>
      <c r="H22" s="15">
        <f t="shared" si="1"/>
        <v>279055.26999999996</v>
      </c>
    </row>
    <row r="23" spans="1:8" x14ac:dyDescent="0.2">
      <c r="A23" s="48" t="s">
        <v>63</v>
      </c>
      <c r="B23" s="7"/>
      <c r="C23" s="15">
        <f>SUM(C24:C32)</f>
        <v>9681184.3200000003</v>
      </c>
      <c r="D23" s="15">
        <f>SUM(D24:D32)</f>
        <v>-352766.40999999992</v>
      </c>
      <c r="E23" s="15">
        <f t="shared" si="0"/>
        <v>9328417.9100000001</v>
      </c>
      <c r="F23" s="15">
        <f>SUM(F24:F32)</f>
        <v>4570493.7699999996</v>
      </c>
      <c r="G23" s="15">
        <f>SUM(G24:G32)</f>
        <v>4570493.7699999996</v>
      </c>
      <c r="H23" s="15">
        <f t="shared" si="1"/>
        <v>4757924.1400000006</v>
      </c>
    </row>
    <row r="24" spans="1:8" x14ac:dyDescent="0.2">
      <c r="A24" s="49">
        <v>3100</v>
      </c>
      <c r="B24" s="11" t="s">
        <v>84</v>
      </c>
      <c r="C24" s="15">
        <v>7108771.9299999997</v>
      </c>
      <c r="D24" s="15">
        <v>-517618.68</v>
      </c>
      <c r="E24" s="15">
        <f t="shared" si="0"/>
        <v>6591153.25</v>
      </c>
      <c r="F24" s="15">
        <v>3052511.36</v>
      </c>
      <c r="G24" s="15">
        <v>3052511.36</v>
      </c>
      <c r="H24" s="15">
        <f t="shared" si="1"/>
        <v>3538641.89</v>
      </c>
    </row>
    <row r="25" spans="1:8" x14ac:dyDescent="0.2">
      <c r="A25" s="49">
        <v>3200</v>
      </c>
      <c r="B25" s="11" t="s">
        <v>85</v>
      </c>
      <c r="C25" s="15">
        <v>152413.6</v>
      </c>
      <c r="D25" s="15">
        <v>-13000</v>
      </c>
      <c r="E25" s="15">
        <f t="shared" si="0"/>
        <v>139413.6</v>
      </c>
      <c r="F25" s="15">
        <v>64648.56</v>
      </c>
      <c r="G25" s="15">
        <v>64648.56</v>
      </c>
      <c r="H25" s="15">
        <f t="shared" si="1"/>
        <v>74765.040000000008</v>
      </c>
    </row>
    <row r="26" spans="1:8" x14ac:dyDescent="0.2">
      <c r="A26" s="49">
        <v>3300</v>
      </c>
      <c r="B26" s="11" t="s">
        <v>86</v>
      </c>
      <c r="C26" s="15">
        <v>344263.51</v>
      </c>
      <c r="D26" s="15">
        <v>284977</v>
      </c>
      <c r="E26" s="15">
        <f t="shared" si="0"/>
        <v>629240.51</v>
      </c>
      <c r="F26" s="15">
        <v>265956.90000000002</v>
      </c>
      <c r="G26" s="15">
        <v>265956.90000000002</v>
      </c>
      <c r="H26" s="15">
        <f t="shared" si="1"/>
        <v>363283.61</v>
      </c>
    </row>
    <row r="27" spans="1:8" x14ac:dyDescent="0.2">
      <c r="A27" s="49">
        <v>3400</v>
      </c>
      <c r="B27" s="11" t="s">
        <v>87</v>
      </c>
      <c r="C27" s="15">
        <v>127694.32</v>
      </c>
      <c r="D27" s="15">
        <v>15023</v>
      </c>
      <c r="E27" s="15">
        <f t="shared" si="0"/>
        <v>142717.32</v>
      </c>
      <c r="F27" s="15">
        <v>128189.54</v>
      </c>
      <c r="G27" s="15">
        <v>128189.54</v>
      </c>
      <c r="H27" s="15">
        <f t="shared" si="1"/>
        <v>14527.780000000013</v>
      </c>
    </row>
    <row r="28" spans="1:8" x14ac:dyDescent="0.2">
      <c r="A28" s="49">
        <v>3500</v>
      </c>
      <c r="B28" s="11" t="s">
        <v>88</v>
      </c>
      <c r="C28" s="15">
        <v>685563.47</v>
      </c>
      <c r="D28" s="15">
        <v>-143950</v>
      </c>
      <c r="E28" s="15">
        <f t="shared" si="0"/>
        <v>541613.47</v>
      </c>
      <c r="F28" s="15">
        <v>288625.40000000002</v>
      </c>
      <c r="G28" s="15">
        <v>288625.40000000002</v>
      </c>
      <c r="H28" s="15">
        <f t="shared" si="1"/>
        <v>252988.06999999995</v>
      </c>
    </row>
    <row r="29" spans="1:8" x14ac:dyDescent="0.2">
      <c r="A29" s="49">
        <v>3600</v>
      </c>
      <c r="B29" s="11" t="s">
        <v>89</v>
      </c>
      <c r="C29" s="15">
        <v>58680</v>
      </c>
      <c r="D29" s="15">
        <v>-15000</v>
      </c>
      <c r="E29" s="15">
        <f t="shared" si="0"/>
        <v>43680</v>
      </c>
      <c r="F29" s="15">
        <v>17847.86</v>
      </c>
      <c r="G29" s="15">
        <v>17847.86</v>
      </c>
      <c r="H29" s="15">
        <f t="shared" si="1"/>
        <v>25832.14</v>
      </c>
    </row>
    <row r="30" spans="1:8" x14ac:dyDescent="0.2">
      <c r="A30" s="49">
        <v>3700</v>
      </c>
      <c r="B30" s="11" t="s">
        <v>90</v>
      </c>
      <c r="C30" s="15">
        <v>7500</v>
      </c>
      <c r="D30" s="15">
        <v>0</v>
      </c>
      <c r="E30" s="15">
        <f t="shared" si="0"/>
        <v>7500</v>
      </c>
      <c r="F30" s="15">
        <v>885.84</v>
      </c>
      <c r="G30" s="15">
        <v>885.84</v>
      </c>
      <c r="H30" s="15">
        <f t="shared" si="1"/>
        <v>6614.16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20000</v>
      </c>
      <c r="E31" s="15">
        <f t="shared" si="0"/>
        <v>21500</v>
      </c>
      <c r="F31" s="15">
        <v>11016.62</v>
      </c>
      <c r="G31" s="15">
        <v>11016.62</v>
      </c>
      <c r="H31" s="15">
        <f t="shared" si="1"/>
        <v>10483.379999999999</v>
      </c>
    </row>
    <row r="32" spans="1:8" x14ac:dyDescent="0.2">
      <c r="A32" s="49">
        <v>3900</v>
      </c>
      <c r="B32" s="11" t="s">
        <v>19</v>
      </c>
      <c r="C32" s="15">
        <v>1194797.49</v>
      </c>
      <c r="D32" s="15">
        <v>16802.27</v>
      </c>
      <c r="E32" s="15">
        <f t="shared" si="0"/>
        <v>1211599.76</v>
      </c>
      <c r="F32" s="15">
        <v>740811.69</v>
      </c>
      <c r="G32" s="15">
        <v>740811.69</v>
      </c>
      <c r="H32" s="15">
        <f t="shared" si="1"/>
        <v>470788.07000000007</v>
      </c>
    </row>
    <row r="33" spans="1:8" x14ac:dyDescent="0.2">
      <c r="A33" s="48" t="s">
        <v>64</v>
      </c>
      <c r="B33" s="7"/>
      <c r="C33" s="15">
        <f>SUM(C34:C42)</f>
        <v>43757.18</v>
      </c>
      <c r="D33" s="15">
        <f>SUM(D34:D42)</f>
        <v>46827.9</v>
      </c>
      <c r="E33" s="15">
        <f t="shared" si="0"/>
        <v>90585.08</v>
      </c>
      <c r="F33" s="15">
        <f>SUM(F34:F42)</f>
        <v>28034.52</v>
      </c>
      <c r="G33" s="15">
        <f>SUM(G34:G42)</f>
        <v>28034.52</v>
      </c>
      <c r="H33" s="15">
        <f t="shared" si="1"/>
        <v>62550.559999999998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43757.18</v>
      </c>
      <c r="D38" s="15">
        <v>46827.9</v>
      </c>
      <c r="E38" s="15">
        <f t="shared" si="0"/>
        <v>90585.08</v>
      </c>
      <c r="F38" s="15">
        <v>28034.52</v>
      </c>
      <c r="G38" s="15">
        <v>28034.52</v>
      </c>
      <c r="H38" s="15">
        <f t="shared" si="1"/>
        <v>62550.559999999998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855963.01</v>
      </c>
      <c r="D43" s="15">
        <f>SUM(D44:D52)</f>
        <v>1268218</v>
      </c>
      <c r="E43" s="15">
        <f t="shared" si="0"/>
        <v>2124181.0099999998</v>
      </c>
      <c r="F43" s="15">
        <f>SUM(F44:F52)</f>
        <v>1689185.99</v>
      </c>
      <c r="G43" s="15">
        <f>SUM(G44:G52)</f>
        <v>1689185.99</v>
      </c>
      <c r="H43" s="15">
        <f t="shared" si="1"/>
        <v>434995.01999999979</v>
      </c>
    </row>
    <row r="44" spans="1:8" x14ac:dyDescent="0.2">
      <c r="A44" s="49">
        <v>5100</v>
      </c>
      <c r="B44" s="11" t="s">
        <v>99</v>
      </c>
      <c r="C44" s="15">
        <v>42953</v>
      </c>
      <c r="D44" s="15">
        <v>12000</v>
      </c>
      <c r="E44" s="15">
        <f t="shared" si="0"/>
        <v>54953</v>
      </c>
      <c r="F44" s="15">
        <v>37490</v>
      </c>
      <c r="G44" s="15">
        <v>37490</v>
      </c>
      <c r="H44" s="15">
        <f t="shared" si="1"/>
        <v>17463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500000</v>
      </c>
      <c r="D47" s="15">
        <v>727900</v>
      </c>
      <c r="E47" s="15">
        <f t="shared" si="0"/>
        <v>1227900</v>
      </c>
      <c r="F47" s="15">
        <v>1058534.48</v>
      </c>
      <c r="G47" s="15">
        <v>1058534.48</v>
      </c>
      <c r="H47" s="15">
        <f t="shared" si="1"/>
        <v>169365.52000000002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313010.01</v>
      </c>
      <c r="D49" s="15">
        <v>528318</v>
      </c>
      <c r="E49" s="15">
        <f t="shared" si="0"/>
        <v>841328.01</v>
      </c>
      <c r="F49" s="15">
        <v>593161.51</v>
      </c>
      <c r="G49" s="15">
        <v>593161.51</v>
      </c>
      <c r="H49" s="15">
        <f t="shared" si="1"/>
        <v>248166.5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156540</v>
      </c>
      <c r="E53" s="15">
        <f t="shared" si="0"/>
        <v>156540</v>
      </c>
      <c r="F53" s="15">
        <f>SUM(F54:F56)</f>
        <v>67986.78</v>
      </c>
      <c r="G53" s="15">
        <f>SUM(G54:G56)</f>
        <v>67986.78</v>
      </c>
      <c r="H53" s="15">
        <f t="shared" si="1"/>
        <v>88553.22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156540</v>
      </c>
      <c r="E54" s="15">
        <f t="shared" si="0"/>
        <v>156540</v>
      </c>
      <c r="F54" s="15">
        <v>67986.78</v>
      </c>
      <c r="G54" s="15">
        <v>67986.78</v>
      </c>
      <c r="H54" s="15">
        <f t="shared" si="1"/>
        <v>88553.22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21850909.850000001</v>
      </c>
      <c r="D77" s="17">
        <f t="shared" si="4"/>
        <v>1304645</v>
      </c>
      <c r="E77" s="17">
        <f t="shared" si="4"/>
        <v>23155554.849999994</v>
      </c>
      <c r="F77" s="17">
        <f t="shared" si="4"/>
        <v>11388067.43</v>
      </c>
      <c r="G77" s="17">
        <f t="shared" si="4"/>
        <v>11388067.43</v>
      </c>
      <c r="H77" s="17">
        <f t="shared" si="4"/>
        <v>11767487.42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I23" sqref="I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20951189.66</v>
      </c>
      <c r="D6" s="50">
        <v>-103940.9</v>
      </c>
      <c r="E6" s="50">
        <f>C6+D6</f>
        <v>20847248.760000002</v>
      </c>
      <c r="F6" s="50">
        <v>9602860.1400000006</v>
      </c>
      <c r="G6" s="50">
        <v>9602860.1400000006</v>
      </c>
      <c r="H6" s="50">
        <f>E6-F6</f>
        <v>11244388.620000001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855963.01</v>
      </c>
      <c r="D8" s="50">
        <v>1361758</v>
      </c>
      <c r="E8" s="50">
        <v>2217721.0099999998</v>
      </c>
      <c r="F8" s="50">
        <v>1757172.77</v>
      </c>
      <c r="G8" s="50">
        <v>1757172.77</v>
      </c>
      <c r="H8" s="50">
        <f>E8-F8</f>
        <v>460548.23999999976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43757.18</v>
      </c>
      <c r="D12" s="50">
        <v>46827.9</v>
      </c>
      <c r="E12" s="50">
        <f>C12+D12</f>
        <v>90585.08</v>
      </c>
      <c r="F12" s="50">
        <v>28034.52</v>
      </c>
      <c r="G12" s="50">
        <v>28034.52</v>
      </c>
      <c r="H12" s="50">
        <f>E12-F12</f>
        <v>62550.559999999998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21850909.850000001</v>
      </c>
      <c r="D16" s="17">
        <f>SUM(D6+D8+D10+D12+D14)</f>
        <v>1304645</v>
      </c>
      <c r="E16" s="17">
        <f>SUM(E6+E8+E10+E12+E14)</f>
        <v>23155554.850000001</v>
      </c>
      <c r="F16" s="17">
        <f t="shared" ref="F16:H16" si="0">SUM(F6+F8+F10+F12+F14)</f>
        <v>11388067.43</v>
      </c>
      <c r="G16" s="17">
        <f t="shared" si="0"/>
        <v>11388067.43</v>
      </c>
      <c r="H16" s="17">
        <f t="shared" si="0"/>
        <v>11767487.420000002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opLeftCell="A31" workbookViewId="0">
      <selection activeCell="L23" sqref="L2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2015257.5</v>
      </c>
      <c r="D7" s="15">
        <v>342098.2</v>
      </c>
      <c r="E7" s="15">
        <f>C7+D7</f>
        <v>2357355.7000000002</v>
      </c>
      <c r="F7" s="15">
        <v>805200.8</v>
      </c>
      <c r="G7" s="15">
        <v>805200.8</v>
      </c>
      <c r="H7" s="15">
        <f>E7-F7</f>
        <v>1552154.9000000001</v>
      </c>
    </row>
    <row r="8" spans="1:8" x14ac:dyDescent="0.2">
      <c r="A8" s="4" t="s">
        <v>131</v>
      </c>
      <c r="B8" s="22"/>
      <c r="C8" s="15">
        <v>3087134.34</v>
      </c>
      <c r="D8" s="15">
        <v>-324358.38</v>
      </c>
      <c r="E8" s="15">
        <f t="shared" ref="E8:E13" si="0">C8+D8</f>
        <v>2762775.96</v>
      </c>
      <c r="F8" s="15">
        <v>1312228.26</v>
      </c>
      <c r="G8" s="15">
        <v>1312228.26</v>
      </c>
      <c r="H8" s="15">
        <f t="shared" ref="H8:H13" si="1">E8-F8</f>
        <v>1450547.7</v>
      </c>
    </row>
    <row r="9" spans="1:8" x14ac:dyDescent="0.2">
      <c r="A9" s="4" t="s">
        <v>132</v>
      </c>
      <c r="B9" s="22"/>
      <c r="C9" s="15">
        <v>144932.07999999999</v>
      </c>
      <c r="D9" s="15">
        <v>0</v>
      </c>
      <c r="E9" s="15">
        <f t="shared" si="0"/>
        <v>144932.07999999999</v>
      </c>
      <c r="F9" s="15">
        <v>70903.66</v>
      </c>
      <c r="G9" s="15">
        <v>70903.66</v>
      </c>
      <c r="H9" s="15">
        <f t="shared" si="1"/>
        <v>74028.419999999984</v>
      </c>
    </row>
    <row r="10" spans="1:8" x14ac:dyDescent="0.2">
      <c r="A10" s="4" t="s">
        <v>133</v>
      </c>
      <c r="B10" s="22"/>
      <c r="C10" s="15">
        <v>130123.49</v>
      </c>
      <c r="D10" s="15">
        <v>0</v>
      </c>
      <c r="E10" s="15">
        <f t="shared" si="0"/>
        <v>130123.49</v>
      </c>
      <c r="F10" s="15">
        <v>55397.2</v>
      </c>
      <c r="G10" s="15">
        <v>55397.2</v>
      </c>
      <c r="H10" s="15">
        <f t="shared" si="1"/>
        <v>74726.290000000008</v>
      </c>
    </row>
    <row r="11" spans="1:8" x14ac:dyDescent="0.2">
      <c r="A11" s="4" t="s">
        <v>134</v>
      </c>
      <c r="B11" s="22"/>
      <c r="C11" s="15">
        <v>212693.64</v>
      </c>
      <c r="D11" s="15">
        <v>91.39</v>
      </c>
      <c r="E11" s="15">
        <f t="shared" si="0"/>
        <v>212785.03000000003</v>
      </c>
      <c r="F11" s="15">
        <v>94249.29</v>
      </c>
      <c r="G11" s="15">
        <v>94249.29</v>
      </c>
      <c r="H11" s="15">
        <f t="shared" si="1"/>
        <v>118535.74000000003</v>
      </c>
    </row>
    <row r="12" spans="1:8" x14ac:dyDescent="0.2">
      <c r="A12" s="4" t="s">
        <v>135</v>
      </c>
      <c r="B12" s="22"/>
      <c r="C12" s="15">
        <v>210302.49</v>
      </c>
      <c r="D12" s="15">
        <v>20000</v>
      </c>
      <c r="E12" s="15">
        <f t="shared" si="0"/>
        <v>230302.49</v>
      </c>
      <c r="F12" s="15">
        <v>110780.49</v>
      </c>
      <c r="G12" s="15">
        <v>110780.49</v>
      </c>
      <c r="H12" s="15">
        <f t="shared" si="1"/>
        <v>119521.99999999999</v>
      </c>
    </row>
    <row r="13" spans="1:8" x14ac:dyDescent="0.2">
      <c r="A13" s="4" t="s">
        <v>136</v>
      </c>
      <c r="B13" s="22"/>
      <c r="C13" s="15">
        <v>1371757.71</v>
      </c>
      <c r="D13" s="15">
        <v>95642.07</v>
      </c>
      <c r="E13" s="15">
        <f t="shared" si="0"/>
        <v>1467399.78</v>
      </c>
      <c r="F13" s="15">
        <v>758234.81</v>
      </c>
      <c r="G13" s="15">
        <v>758234.81</v>
      </c>
      <c r="H13" s="15">
        <f t="shared" si="1"/>
        <v>709164.97</v>
      </c>
    </row>
    <row r="14" spans="1:8" x14ac:dyDescent="0.2">
      <c r="A14" s="4" t="s">
        <v>137</v>
      </c>
      <c r="B14" s="22"/>
      <c r="C14" s="15">
        <v>1232693.6599999999</v>
      </c>
      <c r="D14" s="15">
        <v>613912.49</v>
      </c>
      <c r="E14" s="15">
        <f t="shared" ref="E14" si="2">C14+D14</f>
        <v>1846606.15</v>
      </c>
      <c r="F14" s="15">
        <v>1322684.58</v>
      </c>
      <c r="G14" s="15">
        <v>1322684.58</v>
      </c>
      <c r="H14" s="15">
        <f t="shared" ref="H14" si="3">E14-F14</f>
        <v>523921.56999999983</v>
      </c>
    </row>
    <row r="15" spans="1:8" x14ac:dyDescent="0.2">
      <c r="A15" s="4" t="s">
        <v>138</v>
      </c>
      <c r="B15" s="22"/>
      <c r="C15" s="15">
        <v>278700.56</v>
      </c>
      <c r="D15" s="15">
        <v>0</v>
      </c>
      <c r="E15" s="15">
        <f t="shared" ref="E15" si="4">C15+D15</f>
        <v>278700.56</v>
      </c>
      <c r="F15" s="15">
        <v>138949.69</v>
      </c>
      <c r="G15" s="15">
        <v>138949.69</v>
      </c>
      <c r="H15" s="15">
        <f t="shared" ref="H15" si="5">E15-F15</f>
        <v>139750.87</v>
      </c>
    </row>
    <row r="16" spans="1:8" x14ac:dyDescent="0.2">
      <c r="A16" s="4" t="s">
        <v>139</v>
      </c>
      <c r="B16" s="22"/>
      <c r="C16" s="15">
        <v>9685053.5600000005</v>
      </c>
      <c r="D16" s="15">
        <v>222864.69</v>
      </c>
      <c r="E16" s="15">
        <f t="shared" ref="E16" si="6">C16+D16</f>
        <v>9907918.25</v>
      </c>
      <c r="F16" s="15">
        <v>4860713.09</v>
      </c>
      <c r="G16" s="15">
        <v>4860713.09</v>
      </c>
      <c r="H16" s="15">
        <f t="shared" ref="H16" si="7">E16-F16</f>
        <v>5047205.16</v>
      </c>
    </row>
    <row r="17" spans="1:8" x14ac:dyDescent="0.2">
      <c r="A17" s="4" t="s">
        <v>140</v>
      </c>
      <c r="B17" s="22"/>
      <c r="C17" s="15">
        <v>3482260.82</v>
      </c>
      <c r="D17" s="15">
        <v>334394.53999999998</v>
      </c>
      <c r="E17" s="15">
        <f t="shared" ref="E17" si="8">C17+D17</f>
        <v>3816655.36</v>
      </c>
      <c r="F17" s="15">
        <v>1858725.56</v>
      </c>
      <c r="G17" s="15">
        <v>1858725.56</v>
      </c>
      <c r="H17" s="15">
        <f t="shared" ref="H17" si="9">E17-F17</f>
        <v>1957929.7999999998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21850909.850000001</v>
      </c>
      <c r="D20" s="23">
        <f t="shared" si="10"/>
        <v>1304645</v>
      </c>
      <c r="E20" s="23">
        <f t="shared" si="10"/>
        <v>23155554.850000001</v>
      </c>
      <c r="F20" s="23">
        <f t="shared" si="10"/>
        <v>11388067.430000002</v>
      </c>
      <c r="G20" s="23">
        <f t="shared" si="10"/>
        <v>11388067.430000002</v>
      </c>
      <c r="H20" s="23">
        <f t="shared" si="10"/>
        <v>11767487.420000002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2.5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2.5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M24" sqref="M2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88906.6</v>
      </c>
      <c r="E6" s="15">
        <f t="shared" si="0"/>
        <v>88906.6</v>
      </c>
      <c r="F6" s="15">
        <f t="shared" si="0"/>
        <v>28034.52</v>
      </c>
      <c r="G6" s="15">
        <f t="shared" si="0"/>
        <v>28034.52</v>
      </c>
      <c r="H6" s="15">
        <f t="shared" si="0"/>
        <v>60872.08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88906.6</v>
      </c>
      <c r="E14" s="15">
        <f t="shared" si="1"/>
        <v>88906.6</v>
      </c>
      <c r="F14" s="15">
        <v>28034.52</v>
      </c>
      <c r="G14" s="15">
        <v>28034.52</v>
      </c>
      <c r="H14" s="15">
        <f t="shared" si="2"/>
        <v>60872.08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21850909.849999998</v>
      </c>
      <c r="D16" s="15">
        <f t="shared" si="3"/>
        <v>1215738.3999999999</v>
      </c>
      <c r="E16" s="15">
        <f t="shared" si="3"/>
        <v>23066648.25</v>
      </c>
      <c r="F16" s="15">
        <f t="shared" si="3"/>
        <v>11360032.91</v>
      </c>
      <c r="G16" s="15">
        <f t="shared" si="3"/>
        <v>11360032.91</v>
      </c>
      <c r="H16" s="15">
        <f t="shared" si="3"/>
        <v>11706615.339999998</v>
      </c>
    </row>
    <row r="17" spans="1:8" x14ac:dyDescent="0.2">
      <c r="A17" s="38"/>
      <c r="B17" s="42" t="s">
        <v>45</v>
      </c>
      <c r="C17" s="15">
        <v>20339515.629999999</v>
      </c>
      <c r="D17" s="15">
        <v>601825.91</v>
      </c>
      <c r="E17" s="15">
        <f>C17+D17</f>
        <v>20941341.539999999</v>
      </c>
      <c r="F17" s="15">
        <v>9898398.6400000006</v>
      </c>
      <c r="G17" s="15">
        <v>9898398.6400000006</v>
      </c>
      <c r="H17" s="15">
        <f t="shared" ref="H17:H23" si="4">E17-F17</f>
        <v>11042942.899999999</v>
      </c>
    </row>
    <row r="18" spans="1:8" x14ac:dyDescent="0.2">
      <c r="A18" s="38"/>
      <c r="B18" s="42" t="s">
        <v>28</v>
      </c>
      <c r="C18" s="15">
        <v>1511394.22</v>
      </c>
      <c r="D18" s="15">
        <v>613912.49</v>
      </c>
      <c r="E18" s="15">
        <f t="shared" ref="E18:E23" si="5">C18+D18</f>
        <v>2125306.71</v>
      </c>
      <c r="F18" s="15">
        <v>1461634.27</v>
      </c>
      <c r="G18" s="15">
        <v>1461634.27</v>
      </c>
      <c r="H18" s="15">
        <f t="shared" si="4"/>
        <v>663672.43999999994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21850909.849999998</v>
      </c>
      <c r="D42" s="23">
        <f t="shared" si="12"/>
        <v>1304645</v>
      </c>
      <c r="E42" s="23">
        <f t="shared" si="12"/>
        <v>23155554.850000001</v>
      </c>
      <c r="F42" s="23">
        <f t="shared" si="12"/>
        <v>11388067.43</v>
      </c>
      <c r="G42" s="23">
        <f t="shared" si="12"/>
        <v>11388067.43</v>
      </c>
      <c r="H42" s="23">
        <f t="shared" si="12"/>
        <v>11767487.419999998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2018-03-08T21:21:25Z</cp:lastPrinted>
  <dcterms:created xsi:type="dcterms:W3CDTF">2014-02-10T03:37:14Z</dcterms:created>
  <dcterms:modified xsi:type="dcterms:W3CDTF">2018-07-18T18:50:19Z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