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71027"/>
</workbook>
</file>

<file path=xl/calcChain.xml><?xml version="1.0" encoding="utf-8"?>
<calcChain xmlns="http://schemas.openxmlformats.org/spreadsheetml/2006/main">
  <c r="G3" i="4" l="1"/>
  <c r="F3" i="4"/>
  <c r="D3" i="4"/>
  <c r="C3" i="4"/>
  <c r="I17" i="3" l="1"/>
  <c r="I14" i="3"/>
  <c r="I13" i="3"/>
  <c r="I10" i="3"/>
  <c r="I6" i="3"/>
  <c r="I5" i="3"/>
  <c r="H21" i="3"/>
  <c r="I21" i="3" s="1"/>
  <c r="I20" i="3" s="1"/>
  <c r="H19" i="3"/>
  <c r="I19" i="3" s="1"/>
  <c r="H18" i="3"/>
  <c r="I18" i="3" s="1"/>
  <c r="H17" i="3"/>
  <c r="H15" i="3"/>
  <c r="I15" i="3" s="1"/>
  <c r="H14" i="3"/>
  <c r="H13" i="3"/>
  <c r="H12" i="3"/>
  <c r="I12" i="3" s="1"/>
  <c r="H11" i="3"/>
  <c r="I11" i="3" s="1"/>
  <c r="H10" i="3"/>
  <c r="H9" i="3"/>
  <c r="I9" i="3" s="1"/>
  <c r="H8" i="3"/>
  <c r="I8" i="3" s="1"/>
  <c r="H7" i="3"/>
  <c r="I7" i="3" s="1"/>
  <c r="H6" i="3"/>
  <c r="H5" i="3"/>
  <c r="G20" i="3"/>
  <c r="G16" i="3"/>
  <c r="G4" i="3"/>
  <c r="F20" i="3"/>
  <c r="F16" i="3"/>
  <c r="F4" i="3"/>
  <c r="E21" i="3"/>
  <c r="E20" i="3" s="1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5" i="3"/>
  <c r="D20" i="3"/>
  <c r="D16" i="3"/>
  <c r="D4" i="3"/>
  <c r="C20" i="3"/>
  <c r="H20" i="3" s="1"/>
  <c r="C16" i="3"/>
  <c r="C4" i="3"/>
  <c r="I13" i="4"/>
  <c r="I9" i="4"/>
  <c r="I5" i="4"/>
  <c r="E17" i="4"/>
  <c r="H17" i="4"/>
  <c r="E18" i="4"/>
  <c r="H18" i="4"/>
  <c r="H16" i="4"/>
  <c r="I16" i="4" s="1"/>
  <c r="H15" i="4"/>
  <c r="I15" i="4" s="1"/>
  <c r="H14" i="4"/>
  <c r="I14" i="4" s="1"/>
  <c r="H13" i="4"/>
  <c r="H12" i="4"/>
  <c r="I12" i="4" s="1"/>
  <c r="H11" i="4"/>
  <c r="I11" i="4" s="1"/>
  <c r="H10" i="4"/>
  <c r="I10" i="4" s="1"/>
  <c r="H9" i="4"/>
  <c r="H8" i="4"/>
  <c r="I8" i="4" s="1"/>
  <c r="H7" i="4"/>
  <c r="I7" i="4" s="1"/>
  <c r="H6" i="4"/>
  <c r="I6" i="4" s="1"/>
  <c r="H5" i="4"/>
  <c r="H4" i="4"/>
  <c r="I4" i="4" s="1"/>
  <c r="H3" i="4"/>
  <c r="I3" i="4" s="1"/>
  <c r="E16" i="4"/>
  <c r="E15" i="4"/>
  <c r="E14" i="4"/>
  <c r="E13" i="4"/>
  <c r="E12" i="4"/>
  <c r="E11" i="4"/>
  <c r="E10" i="4"/>
  <c r="E9" i="4"/>
  <c r="E8" i="4"/>
  <c r="E7" i="4"/>
  <c r="E6" i="4"/>
  <c r="E5" i="4"/>
  <c r="E4" i="4"/>
  <c r="C3" i="3" l="1"/>
  <c r="H16" i="3"/>
  <c r="G3" i="3"/>
  <c r="E4" i="3"/>
  <c r="I16" i="3"/>
  <c r="H4" i="3"/>
  <c r="I4" i="3" s="1"/>
  <c r="E16" i="3"/>
  <c r="E3" i="4"/>
  <c r="D3" i="3"/>
  <c r="F3" i="3"/>
  <c r="E3" i="3" l="1"/>
  <c r="H3" i="3"/>
  <c r="I3" i="3" s="1"/>
</calcChain>
</file>

<file path=xl/sharedStrings.xml><?xml version="1.0" encoding="utf-8"?>
<sst xmlns="http://schemas.openxmlformats.org/spreadsheetml/2006/main" count="214" uniqueCount="145">
  <si>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</si>
  <si>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</si>
  <si>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</si>
  <si>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</si>
  <si>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</si>
  <si>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</si>
  <si>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</si>
  <si>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</si>
  <si>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</si>
  <si>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</si>
  <si>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</si>
  <si>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</si>
  <si>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</si>
  <si>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</si>
  <si>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</si>
  <si>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</si>
  <si>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</si>
  <si>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</si>
  <si>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</si>
  <si>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</si>
  <si>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</si>
  <si>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</si>
  <si>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</si>
  <si>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</si>
  <si>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</si>
  <si>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</si>
  <si>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</si>
  <si>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</si>
  <si>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</si>
  <si>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</si>
  <si>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</si>
  <si>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</si>
  <si>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</si>
  <si>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</si>
  <si>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</si>
  <si>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</si>
  <si>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</si>
  <si>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</si>
  <si>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</si>
  <si>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</si>
  <si>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</si>
  <si>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</si>
  <si>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</si>
  <si>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</si>
  <si>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</si>
  <si>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</si>
  <si>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</si>
  <si>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</si>
  <si>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</si>
  <si>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</si>
  <si>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</si>
  <si>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</si>
  <si>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</si>
  <si>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1.1.4</t>
  </si>
  <si>
    <t>1.1.6</t>
  </si>
  <si>
    <t>3.2.2</t>
  </si>
  <si>
    <t>1.1.8</t>
  </si>
  <si>
    <t>JUNTA DE AGUA POTABLE Y ALCANTARILLADO DE COMONFORT, GTO.
ESTADO ANALÍTICO DE INGRESOS
DEL 1 DE ENERO AL AL 31 DE DICIEMBRE DEL 2017</t>
  </si>
  <si>
    <t>JUNTA DE AGUA POTABLE Y ALCANTARILLADO DE COMONFORT, GTO.
ESTADO ANALÍTICO DE INGRESOS POR RUBRO
DEL 1 DE ENERO AL AL 31 DE DICIEMBRE DEL 2017</t>
  </si>
  <si>
    <t>JUNTA DE AGUA POTABLE Y ALCANTARILLADO DE COMONFORT, GTO.
ESTADO ANALÍTICO DE INGRESOS POR FUENTE DE FINANCIAMIENTO
DEL 1 DE ENERO AL AL 31 DE DICIEMBRE DEL 2017</t>
  </si>
  <si>
    <t>Derechos, productos y aprovechamie</t>
  </si>
  <si>
    <t>SERV MED COR DOM</t>
  </si>
  <si>
    <t>SERV MED COR SP</t>
  </si>
  <si>
    <t>SERV MED COR COM</t>
  </si>
  <si>
    <t>SERV MED COR IND</t>
  </si>
  <si>
    <t>SERVICIO MEDIDO  CORRIENTE MIXTO</t>
  </si>
  <si>
    <t>SERVICIO MEDIDO  REZAGO DOMESTICO</t>
  </si>
  <si>
    <t>SERV MED REZ PUB</t>
  </si>
  <si>
    <t>SERVICIO MEDIDO  REZAGO COMERCIAL</t>
  </si>
  <si>
    <t>SERV MED REZ IND</t>
  </si>
  <si>
    <t>SERVICIO MEDIDO  REZAGO MIXTO</t>
  </si>
  <si>
    <t>SERV CF COR DOM</t>
  </si>
  <si>
    <t>SERV CF COR COM</t>
  </si>
  <si>
    <t>SERV CF COR IND</t>
  </si>
  <si>
    <t>SERV CF COR MIXTO</t>
  </si>
  <si>
    <t>SERV CF REZ DOM</t>
  </si>
  <si>
    <t>SERV CF REZ COM</t>
  </si>
  <si>
    <t>SERVICIO CUOTA FIJA REZAGO MIXTO</t>
  </si>
  <si>
    <t>SERV ALC MED COR DOM</t>
  </si>
  <si>
    <t>SERV ALC MED COR SP</t>
  </si>
  <si>
    <t>SERV ALC MED COR COM</t>
  </si>
  <si>
    <t>SERV ALC MED COR IND</t>
  </si>
  <si>
    <t>SERV ALC MED COR MIX</t>
  </si>
  <si>
    <t>SERV ALC  REZ MED DO</t>
  </si>
  <si>
    <t>SERV ALC REZ MED SP</t>
  </si>
  <si>
    <t>SERV ALC REZ MED COM</t>
  </si>
  <si>
    <t>SERV ALC REZ MED IND</t>
  </si>
  <si>
    <t>SERV ALC REZ MED MIX</t>
  </si>
  <si>
    <t>SERV ALC CF COR DOM</t>
  </si>
  <si>
    <t>SERV ALC CF COR SP</t>
  </si>
  <si>
    <t>SERV ALC CF COR COM</t>
  </si>
  <si>
    <t>SERV ALC CF COR IND</t>
  </si>
  <si>
    <t>SERV ALC CF COR MIXT</t>
  </si>
  <si>
    <t>SERV ALC CF REZ DOM</t>
  </si>
  <si>
    <t>SERV ALC CF REZ SP</t>
  </si>
  <si>
    <t>SERV ALC CF REZ COM</t>
  </si>
  <si>
    <t>SERV ALC CF REZ IND</t>
  </si>
  <si>
    <t>SERV ALC CF REZ MIXT</t>
  </si>
  <si>
    <t>TRATAMIENTO AGUA RESIDUAL</t>
  </si>
  <si>
    <t>CONT AGUA TODO GIRO</t>
  </si>
  <si>
    <t>CONT DRENAJE TODO GI</t>
  </si>
  <si>
    <t>MAT E INST RAMAL TOM</t>
  </si>
  <si>
    <t>MAT E INST CUADRO ME</t>
  </si>
  <si>
    <t>SUM E INST MEDIDORES</t>
  </si>
  <si>
    <t>MAT E INST DESC</t>
  </si>
  <si>
    <t>SERV ADMVOS USUARIOS</t>
  </si>
  <si>
    <t>SRVICIOS OPERATIVOS PARA USUARIOS</t>
  </si>
  <si>
    <t>INC RED HID FRACC</t>
  </si>
  <si>
    <t>REV PROY Y REC OBRA</t>
  </si>
  <si>
    <t>INC NVOS DESARROLLOS</t>
  </si>
  <si>
    <t>INCORPORACION INIDIVIDUAL AGUA</t>
  </si>
  <si>
    <t>INCORPORACION INDIVIDUAL DRENAJE</t>
  </si>
  <si>
    <t>DESCARGA DE CONTAMINANTES</t>
  </si>
  <si>
    <t>DIVERSOS</t>
  </si>
  <si>
    <t>MATERIAL DEL BASTON</t>
  </si>
  <si>
    <t>REUBICACION DE MEDIDOR</t>
  </si>
  <si>
    <t>DUPLICADO DE RECIBOS</t>
  </si>
  <si>
    <t>CARTA DE FACTIBILIDAD</t>
  </si>
  <si>
    <t>CAMBIO DE TITULAR</t>
  </si>
  <si>
    <t>CONSTANCIA DE NO ADEUDO</t>
  </si>
  <si>
    <t>SUSPENSION VOLUNTARIA</t>
  </si>
  <si>
    <t>BLOQUEO DE TOMA EN ZONA RURAL</t>
  </si>
  <si>
    <t>RECONEXION DE TOMA DE AGUA</t>
  </si>
  <si>
    <t>RECONEXION DE TOMA DE DRENAJE</t>
  </si>
  <si>
    <t>LIMP DESCARG VARILLA</t>
  </si>
  <si>
    <t>LIMP  DES SAN  HIDRO</t>
  </si>
  <si>
    <t>AMPLIACION DE RED DE DRENAJE</t>
  </si>
  <si>
    <t>AMPLIACION DE RED DE AGUA</t>
  </si>
  <si>
    <t>INT BANC RECURSOS PR</t>
  </si>
  <si>
    <t>INTERESES POR INVERSION</t>
  </si>
  <si>
    <t>Rendidmientos Financieros</t>
  </si>
  <si>
    <t>VENTA DE BIENES MUEBLES</t>
  </si>
  <si>
    <t>RECARGOS</t>
  </si>
  <si>
    <t>MULTAS</t>
  </si>
  <si>
    <t>Ventas de bienes y servicios</t>
  </si>
  <si>
    <t>VTA MAT HIPOC DE SOD</t>
  </si>
  <si>
    <t>VENTA DE AGUA PURIFICADA</t>
  </si>
  <si>
    <t>VENTA DE AGUA EN PIPA</t>
  </si>
  <si>
    <t>VENTA DE MATERIALES</t>
  </si>
  <si>
    <t>Transferencias corrientes</t>
  </si>
  <si>
    <t>FDOxREM DE ISR RET A</t>
  </si>
  <si>
    <t>Disminucion de pasivos</t>
  </si>
  <si>
    <t>APL REM REC PROPIO16</t>
  </si>
  <si>
    <t>EAIP</t>
  </si>
  <si>
    <t>Recursos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</si>
</sst>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11" fillId="0" borderId="0" xfId="8" applyFont="1" applyFill="1" applyBorder="1" applyAlignment="1">
      <alignment vertical="top"/>
    </xf>
    <xf numFmtId="0" fontId="7" fillId="0" borderId="0" xfId="8" applyFont="1" applyFill="1" applyBorder="1" applyAlignment="1">
      <alignment horizontal="center" vertical="top"/>
    </xf>
    <xf numFmtId="0" fontId="7" fillId="0" borderId="0" xfId="8" applyFont="1" applyFill="1" applyBorder="1" applyAlignment="1">
      <alignment vertical="top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11" fillId="0" borderId="0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11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</xf>
    <xf numFmtId="0" fontId="8" fillId="0" borderId="0" xfId="9" applyFont="1" applyBorder="1" applyAlignment="1" applyProtection="1">
      <alignment horizontal="center" vertical="top"/>
    </xf>
    <xf numFmtId="0" fontId="8" fillId="0" borderId="0" xfId="9" applyFont="1" applyBorder="1" applyAlignment="1" applyProtection="1">
      <alignment horizontal="center" vertical="top"/>
      <protection hidden="1"/>
    </xf>
    <xf numFmtId="0" fontId="11" fillId="0" borderId="0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/>
    </xf>
    <xf numFmtId="4" fontId="11" fillId="0" borderId="3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 wrapText="1"/>
    </xf>
    <xf numFmtId="0" fontId="7" fillId="0" borderId="0" xfId="8" applyFont="1" applyFill="1" applyBorder="1" applyAlignment="1" applyProtection="1">
      <alignment horizontal="center" vertical="top"/>
    </xf>
    <xf numFmtId="0" fontId="5" fillId="2" borderId="0" xfId="9" applyFont="1" applyFill="1" applyBorder="1" applyAlignment="1">
      <alignment horizontal="left" vertical="center" wrapText="1"/>
    </xf>
    <xf numFmtId="0" fontId="5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8" fillId="0" borderId="7" xfId="9" applyFont="1" applyBorder="1" applyAlignment="1" applyProtection="1">
      <alignment horizontal="center" vertical="top"/>
      <protection locked="0"/>
    </xf>
    <xf numFmtId="0" fontId="7" fillId="0" borderId="7" xfId="8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/>
      <protection locked="0"/>
    </xf>
    <xf numFmtId="0" fontId="8" fillId="4" borderId="9" xfId="8" applyFont="1" applyFill="1" applyBorder="1" applyAlignment="1">
      <alignment horizontal="center" vertical="center"/>
    </xf>
    <xf numFmtId="0" fontId="8" fillId="4" borderId="9" xfId="8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left" vertical="top" wrapText="1" indent="1"/>
    </xf>
    <xf numFmtId="0" fontId="7" fillId="0" borderId="0" xfId="8" applyFont="1" applyFill="1" applyBorder="1" applyAlignment="1" applyProtection="1">
      <alignment horizontal="left" vertical="top" indent="2"/>
    </xf>
    <xf numFmtId="0" fontId="11" fillId="0" borderId="0" xfId="8" applyFont="1" applyFill="1" applyBorder="1" applyAlignment="1" applyProtection="1">
      <alignment horizontal="justify" vertical="top" wrapText="1"/>
    </xf>
    <xf numFmtId="0" fontId="7" fillId="0" borderId="4" xfId="8" applyFont="1" applyFill="1" applyBorder="1" applyAlignment="1" applyProtection="1">
      <alignment horizontal="left" vertical="top" wrapText="1" indent="1"/>
    </xf>
    <xf numFmtId="0" fontId="8" fillId="4" borderId="9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 wrapText="1"/>
    </xf>
    <xf numFmtId="0" fontId="8" fillId="4" borderId="9" xfId="8" applyFont="1" applyFill="1" applyBorder="1" applyAlignment="1" applyProtection="1">
      <alignment horizontal="center" vertical="center" wrapText="1"/>
    </xf>
    <xf numFmtId="0" fontId="8" fillId="0" borderId="6" xfId="9" applyFont="1" applyBorder="1" applyAlignment="1" applyProtection="1">
      <alignment horizontal="center" vertical="top"/>
    </xf>
    <xf numFmtId="0" fontId="11" fillId="0" borderId="1" xfId="8" applyFont="1" applyFill="1" applyBorder="1" applyAlignment="1" applyProtection="1">
      <alignment vertical="top" wrapText="1"/>
    </xf>
    <xf numFmtId="0" fontId="8" fillId="0" borderId="7" xfId="9" applyFont="1" applyBorder="1" applyAlignment="1" applyProtection="1">
      <alignment horizontal="center" vertical="top"/>
    </xf>
    <xf numFmtId="0" fontId="7" fillId="0" borderId="7" xfId="8" applyFont="1" applyFill="1" applyBorder="1" applyAlignment="1" applyProtection="1">
      <alignment horizontal="center"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12" fillId="0" borderId="0" xfId="9" applyFont="1" applyAlignment="1" applyProtection="1">
      <alignment vertical="top"/>
    </xf>
    <xf numFmtId="0" fontId="12" fillId="0" borderId="0" xfId="9" applyFont="1" applyAlignment="1">
      <alignment vertical="top" wrapText="1"/>
    </xf>
    <xf numFmtId="4" fontId="12" fillId="0" borderId="0" xfId="9" applyNumberFormat="1" applyFont="1" applyAlignment="1">
      <alignment vertical="top"/>
    </xf>
    <xf numFmtId="0" fontId="12" fillId="0" borderId="0" xfId="9" applyFont="1" applyAlignment="1">
      <alignment vertical="top"/>
    </xf>
    <xf numFmtId="0" fontId="12" fillId="0" borderId="0" xfId="9" applyFont="1" applyAlignment="1" applyProtection="1">
      <alignment vertical="top" wrapText="1"/>
      <protection locked="0"/>
    </xf>
    <xf numFmtId="0" fontId="12" fillId="0" borderId="0" xfId="9" applyFont="1" applyAlignment="1" applyProtection="1">
      <alignment horizontal="left" vertical="top" wrapText="1" indent="5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Border="1" applyAlignment="1" applyProtection="1">
      <alignment horizontal="left" vertical="top" wrapText="1" indent="2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horizontal="left" vertical="top" wrapText="1"/>
      <protection locked="0"/>
    </xf>
    <xf numFmtId="0" fontId="5" fillId="2" borderId="0" xfId="9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5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11" fillId="0" borderId="0" xfId="8" applyFont="1" applyFill="1" applyBorder="1" applyAlignment="1" applyProtection="1">
      <alignment horizontal="left" vertical="top"/>
      <protection locked="0"/>
    </xf>
    <xf numFmtId="0" fontId="11" fillId="0" borderId="0" xfId="8" applyFont="1" applyFill="1" applyBorder="1" applyAlignment="1" applyProtection="1">
      <alignment horizontal="justify" vertical="top" wrapTex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4" fontId="7" fillId="0" borderId="0" xfId="18" applyNumberFormat="1" applyFont="1" applyFill="1" applyBorder="1" applyAlignment="1" applyProtection="1">
      <alignment vertical="top"/>
      <protection locked="0"/>
    </xf>
    <xf numFmtId="4" fontId="7" fillId="0" borderId="3" xfId="18" applyNumberFormat="1" applyFont="1" applyFill="1" applyBorder="1" applyAlignment="1" applyProtection="1">
      <alignment vertical="top"/>
      <protection locked="0"/>
    </xf>
    <xf numFmtId="4" fontId="11" fillId="0" borderId="0" xfId="18" applyNumberFormat="1" applyFont="1" applyFill="1" applyBorder="1" applyAlignment="1" applyProtection="1">
      <alignment vertical="top"/>
      <protection locked="0"/>
    </xf>
    <xf numFmtId="4" fontId="7" fillId="0" borderId="4" xfId="18" applyNumberFormat="1" applyFont="1" applyFill="1" applyBorder="1" applyAlignment="1" applyProtection="1">
      <alignment vertical="top"/>
      <protection locked="0"/>
    </xf>
    <xf numFmtId="4" fontId="11" fillId="0" borderId="3" xfId="18" applyNumberFormat="1" applyFont="1" applyFill="1" applyBorder="1" applyAlignment="1" applyProtection="1">
      <alignment vertical="top"/>
      <protection locked="0"/>
    </xf>
    <xf numFmtId="4" fontId="11" fillId="0" borderId="1" xfId="18" applyNumberFormat="1" applyFont="1" applyFill="1" applyBorder="1" applyAlignment="1" applyProtection="1">
      <alignment vertical="top"/>
      <protection locked="0"/>
    </xf>
    <xf numFmtId="4" fontId="11" fillId="0" borderId="2" xfId="18" applyNumberFormat="1" applyFont="1" applyFill="1" applyBorder="1" applyAlignment="1" applyProtection="1">
      <alignment vertical="top"/>
      <protection locked="0"/>
    </xf>
    <xf numFmtId="4" fontId="7" fillId="0" borderId="5" xfId="1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justify" vertical="top" wrapText="1"/>
      <protection locked="0"/>
    </xf>
    <xf numFmtId="0" fontId="7" fillId="0" borderId="0" xfId="8" applyFont="1" applyFill="1" applyBorder="1" applyAlignment="1" applyProtection="1">
      <alignment horizontal="right" vertical="top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8" fillId="4" borderId="13" xfId="8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Normal="100" workbookViewId="0">
      <pane ySplit="2" topLeftCell="A3" activePane="bottomLeft" state="frozen"/>
      <selection activeCell="H25" sqref="H25"/>
      <selection pane="bottomLeft" activeCell="E15" sqref="E15"/>
    </sheetView>
  </sheetViews>
  <sheetFormatPr baseColWidth="10" defaultRowHeight="11.25" x14ac:dyDescent="0.2"/>
  <cols>
    <col min="1" max="3" width="8.83203125" style="8" customWidth="1"/>
    <col min="4" max="4" width="50.83203125" style="8" customWidth="1"/>
    <col min="5" max="11" width="17.83203125" style="4" customWidth="1"/>
    <col min="12" max="16384" width="12" style="8"/>
  </cols>
  <sheetData>
    <row r="1" spans="1:11" s="1" customFormat="1" ht="35.1" customHeight="1" x14ac:dyDescent="0.2">
      <c r="A1" s="74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s="2" customFormat="1" ht="24.95" customHeight="1" x14ac:dyDescent="0.2">
      <c r="A2" s="30" t="s">
        <v>3</v>
      </c>
      <c r="B2" s="30" t="s">
        <v>2</v>
      </c>
      <c r="C2" s="30" t="s">
        <v>1</v>
      </c>
      <c r="D2" s="30" t="s">
        <v>0</v>
      </c>
      <c r="E2" s="31" t="s">
        <v>5</v>
      </c>
      <c r="F2" s="31" t="s">
        <v>27</v>
      </c>
      <c r="G2" s="31" t="s">
        <v>6</v>
      </c>
      <c r="H2" s="31" t="s">
        <v>7</v>
      </c>
      <c r="I2" s="31" t="s">
        <v>9</v>
      </c>
      <c r="J2" s="31" t="s">
        <v>10</v>
      </c>
      <c r="K2" s="31" t="s">
        <v>8</v>
      </c>
    </row>
    <row r="3" spans="1:11" s="3" customFormat="1" x14ac:dyDescent="0.2">
      <c r="A3" s="11"/>
      <c r="B3" s="10"/>
      <c r="C3" s="10"/>
      <c r="D3" s="17" t="s">
        <v>143</v>
      </c>
      <c r="E3" s="5">
        <v>22033345.66</v>
      </c>
      <c r="F3" s="5">
        <v>757397</v>
      </c>
      <c r="G3" s="5">
        <v>22790742.66</v>
      </c>
      <c r="H3" s="5">
        <v>20451114.350000001</v>
      </c>
      <c r="I3" s="5">
        <v>20451114.350000001</v>
      </c>
      <c r="J3" s="5">
        <v>-1582231.31</v>
      </c>
      <c r="K3" s="14">
        <v>0</v>
      </c>
    </row>
    <row r="4" spans="1:11" x14ac:dyDescent="0.2">
      <c r="A4" s="61">
        <v>1</v>
      </c>
      <c r="B4" s="61"/>
      <c r="C4" s="61"/>
      <c r="D4" s="7" t="s">
        <v>144</v>
      </c>
      <c r="E4" s="4">
        <v>22033345.66</v>
      </c>
      <c r="F4" s="4">
        <v>757397</v>
      </c>
      <c r="G4" s="4">
        <v>22790742.66</v>
      </c>
      <c r="H4" s="4">
        <v>20451114.350000001</v>
      </c>
      <c r="I4" s="4">
        <v>20451114.350000001</v>
      </c>
      <c r="J4" s="4">
        <v>-1582231.31</v>
      </c>
      <c r="K4" s="15">
        <v>0</v>
      </c>
    </row>
    <row r="5" spans="1:11" x14ac:dyDescent="0.2">
      <c r="A5" s="61"/>
      <c r="B5" s="61" t="s">
        <v>53</v>
      </c>
      <c r="D5" s="62" t="s">
        <v>60</v>
      </c>
      <c r="E5" s="4">
        <v>21237266.379999999</v>
      </c>
      <c r="F5" s="4">
        <v>-240685.66</v>
      </c>
      <c r="G5" s="4">
        <v>20996580.719999999</v>
      </c>
      <c r="H5" s="4">
        <v>19101526.02</v>
      </c>
      <c r="I5" s="4">
        <v>19101526.02</v>
      </c>
      <c r="J5" s="4">
        <v>-2135740.36</v>
      </c>
      <c r="K5" s="15">
        <v>0</v>
      </c>
    </row>
    <row r="6" spans="1:11" x14ac:dyDescent="0.2">
      <c r="A6" s="61"/>
      <c r="B6" s="61"/>
      <c r="C6" s="73">
        <v>438105</v>
      </c>
      <c r="D6" s="72" t="s">
        <v>61</v>
      </c>
      <c r="E6" s="4">
        <v>0</v>
      </c>
      <c r="F6" s="4">
        <v>27754.6</v>
      </c>
      <c r="G6" s="4">
        <v>27754.6</v>
      </c>
      <c r="H6" s="4">
        <v>7501.2</v>
      </c>
      <c r="I6" s="4">
        <v>7501.2</v>
      </c>
      <c r="J6" s="4">
        <v>7501.2</v>
      </c>
      <c r="K6" s="15">
        <v>7501.2</v>
      </c>
    </row>
    <row r="7" spans="1:11" x14ac:dyDescent="0.2">
      <c r="A7" s="61"/>
      <c r="B7" s="61"/>
      <c r="C7" s="73">
        <v>438106</v>
      </c>
      <c r="D7" s="8" t="s">
        <v>62</v>
      </c>
      <c r="E7" s="4">
        <v>0</v>
      </c>
      <c r="F7" s="4">
        <v>200.6</v>
      </c>
      <c r="G7" s="4">
        <v>200.6</v>
      </c>
      <c r="H7" s="4">
        <v>0</v>
      </c>
      <c r="I7" s="4">
        <v>0</v>
      </c>
      <c r="J7" s="4">
        <v>0</v>
      </c>
      <c r="K7" s="15">
        <v>0</v>
      </c>
    </row>
    <row r="8" spans="1:11" x14ac:dyDescent="0.2">
      <c r="A8" s="61"/>
      <c r="B8" s="61"/>
      <c r="C8" s="73">
        <v>438107</v>
      </c>
      <c r="D8" s="8" t="s">
        <v>63</v>
      </c>
      <c r="E8" s="4">
        <v>0</v>
      </c>
      <c r="F8" s="4">
        <v>218401.6</v>
      </c>
      <c r="G8" s="4">
        <v>218401.6</v>
      </c>
      <c r="H8" s="4">
        <v>191524.97</v>
      </c>
      <c r="I8" s="4">
        <v>191524.97</v>
      </c>
      <c r="J8" s="4">
        <v>191524.97</v>
      </c>
      <c r="K8" s="15">
        <v>191524.97</v>
      </c>
    </row>
    <row r="9" spans="1:11" x14ac:dyDescent="0.2">
      <c r="A9" s="63"/>
      <c r="B9" s="63"/>
      <c r="C9" s="73">
        <v>438108</v>
      </c>
      <c r="D9" s="8" t="s">
        <v>64</v>
      </c>
      <c r="E9" s="4">
        <v>0</v>
      </c>
      <c r="F9" s="4">
        <v>367906.18</v>
      </c>
      <c r="G9" s="4">
        <v>367906.18</v>
      </c>
      <c r="H9" s="4">
        <v>367905.93</v>
      </c>
      <c r="I9" s="4">
        <v>367905.93</v>
      </c>
      <c r="J9" s="4">
        <v>367905.93</v>
      </c>
      <c r="K9" s="15">
        <v>367905.93</v>
      </c>
    </row>
    <row r="10" spans="1:11" x14ac:dyDescent="0.2">
      <c r="A10" s="63"/>
      <c r="B10" s="63"/>
      <c r="C10" s="73">
        <v>438109</v>
      </c>
      <c r="D10" s="8" t="s">
        <v>65</v>
      </c>
      <c r="E10" s="4">
        <v>0</v>
      </c>
      <c r="F10" s="4">
        <v>200</v>
      </c>
      <c r="G10" s="4">
        <v>200</v>
      </c>
      <c r="H10" s="4">
        <v>0</v>
      </c>
      <c r="I10" s="4">
        <v>0</v>
      </c>
      <c r="J10" s="4">
        <v>0</v>
      </c>
      <c r="K10" s="15">
        <v>0</v>
      </c>
    </row>
    <row r="11" spans="1:11" x14ac:dyDescent="0.2">
      <c r="A11" s="63"/>
      <c r="B11" s="63"/>
      <c r="C11" s="73">
        <v>438110</v>
      </c>
      <c r="D11" s="8" t="s">
        <v>66</v>
      </c>
      <c r="E11" s="4">
        <v>0</v>
      </c>
      <c r="F11" s="4">
        <v>12552.48</v>
      </c>
      <c r="G11" s="4">
        <v>12552.48</v>
      </c>
      <c r="H11" s="4">
        <v>4608.12</v>
      </c>
      <c r="I11" s="4">
        <v>4608.12</v>
      </c>
      <c r="J11" s="4">
        <v>4608.12</v>
      </c>
      <c r="K11" s="15">
        <v>4608.12</v>
      </c>
    </row>
    <row r="12" spans="1:11" x14ac:dyDescent="0.2">
      <c r="A12" s="63"/>
      <c r="B12" s="63"/>
      <c r="C12" s="73">
        <v>438111</v>
      </c>
      <c r="D12" s="8" t="s">
        <v>67</v>
      </c>
      <c r="E12" s="4">
        <v>0</v>
      </c>
      <c r="F12" s="4">
        <v>1050</v>
      </c>
      <c r="G12" s="4">
        <v>1050</v>
      </c>
      <c r="H12" s="4">
        <v>0</v>
      </c>
      <c r="I12" s="4">
        <v>0</v>
      </c>
      <c r="J12" s="4">
        <v>0</v>
      </c>
      <c r="K12" s="15">
        <v>0</v>
      </c>
    </row>
    <row r="13" spans="1:11" x14ac:dyDescent="0.2">
      <c r="A13" s="63"/>
      <c r="B13" s="63"/>
      <c r="C13" s="73">
        <v>438112</v>
      </c>
      <c r="D13" s="8" t="s">
        <v>68</v>
      </c>
      <c r="E13" s="4">
        <v>0</v>
      </c>
      <c r="F13" s="4">
        <v>306625.68</v>
      </c>
      <c r="G13" s="4">
        <v>306625.68</v>
      </c>
      <c r="H13" s="4">
        <v>281553.03000000003</v>
      </c>
      <c r="I13" s="4">
        <v>281553.03000000003</v>
      </c>
      <c r="J13" s="4">
        <v>281553.03000000003</v>
      </c>
      <c r="K13" s="15">
        <v>281553.03000000003</v>
      </c>
    </row>
    <row r="14" spans="1:11" x14ac:dyDescent="0.2">
      <c r="A14" s="61"/>
      <c r="B14" s="61"/>
      <c r="C14" s="73">
        <v>438113</v>
      </c>
      <c r="D14" s="63" t="s">
        <v>69</v>
      </c>
      <c r="E14" s="4">
        <v>0</v>
      </c>
      <c r="F14" s="4">
        <v>10050</v>
      </c>
      <c r="G14" s="4">
        <v>10050</v>
      </c>
      <c r="H14" s="4">
        <v>0</v>
      </c>
      <c r="I14" s="4">
        <v>0</v>
      </c>
      <c r="J14" s="4">
        <v>0</v>
      </c>
      <c r="K14" s="15">
        <v>0</v>
      </c>
    </row>
    <row r="15" spans="1:11" x14ac:dyDescent="0.2">
      <c r="A15" s="61"/>
      <c r="B15" s="61"/>
      <c r="C15" s="73">
        <v>438114</v>
      </c>
      <c r="D15" s="8" t="s">
        <v>70</v>
      </c>
      <c r="E15" s="4">
        <v>0</v>
      </c>
      <c r="F15" s="4">
        <v>200</v>
      </c>
      <c r="G15" s="4">
        <v>200</v>
      </c>
      <c r="H15" s="4">
        <v>0</v>
      </c>
      <c r="I15" s="4">
        <v>0</v>
      </c>
      <c r="J15" s="4">
        <v>0</v>
      </c>
      <c r="K15" s="15">
        <v>0</v>
      </c>
    </row>
    <row r="16" spans="1:11" x14ac:dyDescent="0.2">
      <c r="A16" s="63"/>
      <c r="B16" s="63"/>
      <c r="C16" s="73">
        <v>438120</v>
      </c>
      <c r="D16" s="8" t="s">
        <v>71</v>
      </c>
      <c r="E16" s="4">
        <v>9665737.8800000008</v>
      </c>
      <c r="F16" s="4">
        <v>498493.39</v>
      </c>
      <c r="G16" s="4">
        <v>10164231.27</v>
      </c>
      <c r="H16" s="4">
        <v>9733568.6500000004</v>
      </c>
      <c r="I16" s="4">
        <v>9733568.6500000004</v>
      </c>
      <c r="J16" s="4">
        <v>67830.77</v>
      </c>
      <c r="K16" s="15">
        <v>67830.77</v>
      </c>
    </row>
    <row r="17" spans="1:11" x14ac:dyDescent="0.2">
      <c r="A17" s="63"/>
      <c r="B17" s="63"/>
      <c r="C17" s="73">
        <v>438122</v>
      </c>
      <c r="D17" s="8" t="s">
        <v>72</v>
      </c>
      <c r="E17" s="4">
        <v>475966.38</v>
      </c>
      <c r="F17" s="4">
        <v>-218401.6</v>
      </c>
      <c r="G17" s="4">
        <v>257564.78</v>
      </c>
      <c r="H17" s="4">
        <v>202334.95</v>
      </c>
      <c r="I17" s="4">
        <v>202334.95</v>
      </c>
      <c r="J17" s="4">
        <v>-273631.43</v>
      </c>
      <c r="K17" s="15">
        <v>0</v>
      </c>
    </row>
    <row r="18" spans="1:11" x14ac:dyDescent="0.2">
      <c r="A18" s="63"/>
      <c r="B18" s="63"/>
      <c r="C18" s="73">
        <v>438123</v>
      </c>
      <c r="D18" s="8" t="s">
        <v>73</v>
      </c>
      <c r="E18" s="4">
        <v>335087.5</v>
      </c>
      <c r="F18" s="4">
        <v>-166000</v>
      </c>
      <c r="G18" s="4">
        <v>169087.5</v>
      </c>
      <c r="H18" s="4">
        <v>91278.54</v>
      </c>
      <c r="I18" s="4">
        <v>91278.54</v>
      </c>
      <c r="J18" s="4">
        <v>-243808.96</v>
      </c>
      <c r="K18" s="15">
        <v>0</v>
      </c>
    </row>
    <row r="19" spans="1:11" x14ac:dyDescent="0.2">
      <c r="A19" s="61"/>
      <c r="B19" s="61"/>
      <c r="C19" s="73">
        <v>438124</v>
      </c>
      <c r="D19" s="8" t="s">
        <v>74</v>
      </c>
      <c r="E19" s="4">
        <v>19587.21</v>
      </c>
      <c r="F19" s="4">
        <v>0</v>
      </c>
      <c r="G19" s="4">
        <v>19587.21</v>
      </c>
      <c r="H19" s="4">
        <v>17151.47</v>
      </c>
      <c r="I19" s="4">
        <v>17151.47</v>
      </c>
      <c r="J19" s="4">
        <v>-2435.7399999999998</v>
      </c>
      <c r="K19" s="15">
        <v>0</v>
      </c>
    </row>
    <row r="20" spans="1:11" x14ac:dyDescent="0.2">
      <c r="A20" s="63"/>
      <c r="B20" s="63"/>
      <c r="C20" s="73">
        <v>438125</v>
      </c>
      <c r="D20" s="8" t="s">
        <v>75</v>
      </c>
      <c r="E20" s="4">
        <v>7349063.4800000004</v>
      </c>
      <c r="F20" s="4">
        <v>-1291371.4099999999</v>
      </c>
      <c r="G20" s="4">
        <v>6057692.0700000003</v>
      </c>
      <c r="H20" s="4">
        <v>5669905.54</v>
      </c>
      <c r="I20" s="4">
        <v>5669905.54</v>
      </c>
      <c r="J20" s="4">
        <v>-1679157.94</v>
      </c>
      <c r="K20" s="15">
        <v>0</v>
      </c>
    </row>
    <row r="21" spans="1:11" x14ac:dyDescent="0.2">
      <c r="A21" s="61"/>
      <c r="B21" s="61"/>
      <c r="C21" s="73">
        <v>438127</v>
      </c>
      <c r="D21" s="8" t="s">
        <v>76</v>
      </c>
      <c r="E21" s="4">
        <v>346277.14</v>
      </c>
      <c r="F21" s="4">
        <v>-40000</v>
      </c>
      <c r="G21" s="4">
        <v>306277.14</v>
      </c>
      <c r="H21" s="4">
        <v>184505.19</v>
      </c>
      <c r="I21" s="4">
        <v>184505.19</v>
      </c>
      <c r="J21" s="4">
        <v>-161771.95000000001</v>
      </c>
      <c r="K21" s="15">
        <v>0</v>
      </c>
    </row>
    <row r="22" spans="1:11" x14ac:dyDescent="0.2">
      <c r="A22" s="63"/>
      <c r="B22" s="63"/>
      <c r="C22" s="73">
        <v>438129</v>
      </c>
      <c r="D22" s="8" t="s">
        <v>77</v>
      </c>
      <c r="E22" s="4">
        <v>10061.74</v>
      </c>
      <c r="F22" s="4">
        <v>391.36</v>
      </c>
      <c r="G22" s="4">
        <v>10453.1</v>
      </c>
      <c r="H22" s="4">
        <v>10452.1</v>
      </c>
      <c r="I22" s="4">
        <v>10452.1</v>
      </c>
      <c r="J22" s="4">
        <v>390.36</v>
      </c>
      <c r="K22" s="15">
        <v>390.36</v>
      </c>
    </row>
    <row r="23" spans="1:11" x14ac:dyDescent="0.2">
      <c r="A23" s="63"/>
      <c r="B23" s="63"/>
      <c r="C23" s="73">
        <v>438135</v>
      </c>
      <c r="D23" s="8" t="s">
        <v>78</v>
      </c>
      <c r="E23" s="4">
        <v>0</v>
      </c>
      <c r="F23" s="4">
        <v>1110.32</v>
      </c>
      <c r="G23" s="4">
        <v>1110.32</v>
      </c>
      <c r="H23" s="4">
        <v>228.2</v>
      </c>
      <c r="I23" s="4">
        <v>228.2</v>
      </c>
      <c r="J23" s="4">
        <v>228.2</v>
      </c>
      <c r="K23" s="15">
        <v>228.2</v>
      </c>
    </row>
    <row r="24" spans="1:11" x14ac:dyDescent="0.2">
      <c r="A24" s="63"/>
      <c r="B24" s="63"/>
      <c r="C24" s="73">
        <v>438136</v>
      </c>
      <c r="D24" s="8" t="s">
        <v>79</v>
      </c>
      <c r="E24" s="4">
        <v>0</v>
      </c>
      <c r="F24" s="4">
        <v>200.6</v>
      </c>
      <c r="G24" s="4">
        <v>200.6</v>
      </c>
      <c r="H24" s="4">
        <v>0</v>
      </c>
      <c r="I24" s="4">
        <v>0</v>
      </c>
      <c r="J24" s="4">
        <v>0</v>
      </c>
      <c r="K24" s="15">
        <v>0</v>
      </c>
    </row>
    <row r="25" spans="1:11" x14ac:dyDescent="0.2">
      <c r="A25" s="61"/>
      <c r="B25" s="61"/>
      <c r="C25" s="73">
        <v>438137</v>
      </c>
      <c r="D25" s="8" t="s">
        <v>80</v>
      </c>
      <c r="E25" s="4">
        <v>0</v>
      </c>
      <c r="F25" s="4">
        <v>8437.2000000000007</v>
      </c>
      <c r="G25" s="4">
        <v>8437.2000000000007</v>
      </c>
      <c r="H25" s="4">
        <v>7150.25</v>
      </c>
      <c r="I25" s="4">
        <v>7150.25</v>
      </c>
      <c r="J25" s="4">
        <v>7150.25</v>
      </c>
      <c r="K25" s="15">
        <v>7150.25</v>
      </c>
    </row>
    <row r="26" spans="1:11" x14ac:dyDescent="0.2">
      <c r="A26" s="61"/>
      <c r="B26" s="61"/>
      <c r="C26" s="73">
        <v>438138</v>
      </c>
      <c r="D26" s="8" t="s">
        <v>81</v>
      </c>
      <c r="E26" s="4">
        <v>0</v>
      </c>
      <c r="F26" s="4">
        <v>14804.56</v>
      </c>
      <c r="G26" s="4">
        <v>14804.56</v>
      </c>
      <c r="H26" s="4">
        <v>14716.23</v>
      </c>
      <c r="I26" s="4">
        <v>14716.23</v>
      </c>
      <c r="J26" s="4">
        <v>14716.23</v>
      </c>
      <c r="K26" s="15">
        <v>14716.23</v>
      </c>
    </row>
    <row r="27" spans="1:11" x14ac:dyDescent="0.2">
      <c r="A27" s="61"/>
      <c r="B27" s="61"/>
      <c r="C27" s="73">
        <v>438139</v>
      </c>
      <c r="D27" s="63" t="s">
        <v>82</v>
      </c>
      <c r="E27" s="4">
        <v>0</v>
      </c>
      <c r="F27" s="4">
        <v>500</v>
      </c>
      <c r="G27" s="4">
        <v>500</v>
      </c>
      <c r="H27" s="4">
        <v>0</v>
      </c>
      <c r="I27" s="4">
        <v>0</v>
      </c>
      <c r="J27" s="4">
        <v>0</v>
      </c>
      <c r="K27" s="15">
        <v>0</v>
      </c>
    </row>
    <row r="28" spans="1:11" x14ac:dyDescent="0.2">
      <c r="A28" s="61"/>
      <c r="B28" s="61"/>
      <c r="C28" s="73">
        <v>438140</v>
      </c>
      <c r="D28" s="63" t="s">
        <v>83</v>
      </c>
      <c r="E28" s="4">
        <v>0</v>
      </c>
      <c r="F28" s="4">
        <v>450.96</v>
      </c>
      <c r="G28" s="4">
        <v>450.96</v>
      </c>
      <c r="H28" s="4">
        <v>84.66</v>
      </c>
      <c r="I28" s="4">
        <v>84.66</v>
      </c>
      <c r="J28" s="4">
        <v>84.66</v>
      </c>
      <c r="K28" s="15">
        <v>84.66</v>
      </c>
    </row>
    <row r="29" spans="1:11" x14ac:dyDescent="0.2">
      <c r="A29" s="61"/>
      <c r="B29" s="61"/>
      <c r="C29" s="73">
        <v>438141</v>
      </c>
      <c r="D29" s="63" t="s">
        <v>84</v>
      </c>
      <c r="E29" s="4">
        <v>0</v>
      </c>
      <c r="F29" s="4">
        <v>200.5</v>
      </c>
      <c r="G29" s="4">
        <v>200.5</v>
      </c>
      <c r="H29" s="4">
        <v>0</v>
      </c>
      <c r="I29" s="4">
        <v>0</v>
      </c>
      <c r="J29" s="4">
        <v>0</v>
      </c>
      <c r="K29" s="15">
        <v>0</v>
      </c>
    </row>
    <row r="30" spans="1:11" x14ac:dyDescent="0.2">
      <c r="A30" s="61"/>
      <c r="B30" s="63"/>
      <c r="C30" s="73">
        <v>438142</v>
      </c>
      <c r="D30" s="63" t="s">
        <v>85</v>
      </c>
      <c r="E30" s="4">
        <v>0</v>
      </c>
      <c r="F30" s="4">
        <v>10324.52</v>
      </c>
      <c r="G30" s="4">
        <v>10324.52</v>
      </c>
      <c r="H30" s="4">
        <v>8995.42</v>
      </c>
      <c r="I30" s="4">
        <v>8995.42</v>
      </c>
      <c r="J30" s="4">
        <v>8995.42</v>
      </c>
      <c r="K30" s="15">
        <v>8995.42</v>
      </c>
    </row>
    <row r="31" spans="1:11" x14ac:dyDescent="0.2">
      <c r="A31" s="61"/>
      <c r="B31" s="61"/>
      <c r="C31" s="73">
        <v>438143</v>
      </c>
      <c r="D31" s="63" t="s">
        <v>86</v>
      </c>
      <c r="E31" s="4">
        <v>0</v>
      </c>
      <c r="F31" s="4">
        <v>935</v>
      </c>
      <c r="G31" s="4">
        <v>935</v>
      </c>
      <c r="H31" s="4">
        <v>0</v>
      </c>
      <c r="I31" s="4">
        <v>0</v>
      </c>
      <c r="J31" s="4">
        <v>0</v>
      </c>
      <c r="K31" s="15">
        <v>0</v>
      </c>
    </row>
    <row r="32" spans="1:11" x14ac:dyDescent="0.2">
      <c r="A32" s="63"/>
      <c r="B32" s="63"/>
      <c r="C32" s="73">
        <v>438144</v>
      </c>
      <c r="D32" s="8" t="s">
        <v>87</v>
      </c>
      <c r="E32" s="4">
        <v>0</v>
      </c>
      <c r="F32" s="4">
        <v>500</v>
      </c>
      <c r="G32" s="4">
        <v>500</v>
      </c>
      <c r="H32" s="4">
        <v>0</v>
      </c>
      <c r="I32" s="4">
        <v>0</v>
      </c>
      <c r="J32" s="4">
        <v>0</v>
      </c>
      <c r="K32" s="15">
        <v>0</v>
      </c>
    </row>
    <row r="33" spans="1:11" x14ac:dyDescent="0.2">
      <c r="A33" s="61"/>
      <c r="B33" s="61"/>
      <c r="C33" s="73">
        <v>438150</v>
      </c>
      <c r="D33" s="63" t="s">
        <v>88</v>
      </c>
      <c r="E33" s="4">
        <v>376562.12</v>
      </c>
      <c r="F33" s="4">
        <v>-1110.32</v>
      </c>
      <c r="G33" s="4">
        <v>375451.8</v>
      </c>
      <c r="H33" s="4">
        <v>356717.83</v>
      </c>
      <c r="I33" s="4">
        <v>356717.83</v>
      </c>
      <c r="J33" s="4">
        <v>-19844.29</v>
      </c>
      <c r="K33" s="15">
        <v>0</v>
      </c>
    </row>
    <row r="34" spans="1:11" x14ac:dyDescent="0.2">
      <c r="A34" s="61"/>
      <c r="B34" s="61"/>
      <c r="C34" s="73">
        <v>438151</v>
      </c>
      <c r="D34" s="63" t="s">
        <v>89</v>
      </c>
      <c r="E34" s="4">
        <v>1203.05</v>
      </c>
      <c r="F34" s="4">
        <v>0</v>
      </c>
      <c r="G34" s="4">
        <v>1203.05</v>
      </c>
      <c r="H34" s="4">
        <v>0</v>
      </c>
      <c r="I34" s="4">
        <v>0</v>
      </c>
      <c r="J34" s="4">
        <v>-1203.05</v>
      </c>
      <c r="K34" s="15">
        <v>0</v>
      </c>
    </row>
    <row r="35" spans="1:11" x14ac:dyDescent="0.2">
      <c r="A35" s="61"/>
      <c r="B35" s="61"/>
      <c r="C35" s="73">
        <v>438152</v>
      </c>
      <c r="D35" s="63" t="s">
        <v>90</v>
      </c>
      <c r="E35" s="4">
        <v>25123.85</v>
      </c>
      <c r="F35" s="4">
        <v>-8437.2000000000007</v>
      </c>
      <c r="G35" s="4">
        <v>16686.650000000001</v>
      </c>
      <c r="H35" s="4">
        <v>13818.64</v>
      </c>
      <c r="I35" s="4">
        <v>13818.64</v>
      </c>
      <c r="J35" s="4">
        <v>-11305.21</v>
      </c>
      <c r="K35" s="15">
        <v>0</v>
      </c>
    </row>
    <row r="36" spans="1:11" x14ac:dyDescent="0.2">
      <c r="A36" s="61"/>
      <c r="B36" s="61"/>
      <c r="C36" s="73">
        <v>438153</v>
      </c>
      <c r="D36" s="63" t="s">
        <v>91</v>
      </c>
      <c r="E36" s="4">
        <v>15625.24</v>
      </c>
      <c r="F36" s="4">
        <v>0</v>
      </c>
      <c r="G36" s="4">
        <v>15625.24</v>
      </c>
      <c r="H36" s="4">
        <v>3651.14</v>
      </c>
      <c r="I36" s="4">
        <v>3651.14</v>
      </c>
      <c r="J36" s="4">
        <v>-11974.1</v>
      </c>
      <c r="K36" s="15">
        <v>0</v>
      </c>
    </row>
    <row r="37" spans="1:11" x14ac:dyDescent="0.2">
      <c r="A37" s="61"/>
      <c r="B37" s="61"/>
      <c r="C37" s="73">
        <v>438154</v>
      </c>
      <c r="D37" s="63" t="s">
        <v>92</v>
      </c>
      <c r="E37" s="4">
        <v>783.49</v>
      </c>
      <c r="F37" s="4">
        <v>332.32</v>
      </c>
      <c r="G37" s="4">
        <v>1115.81</v>
      </c>
      <c r="H37" s="4">
        <v>686.06</v>
      </c>
      <c r="I37" s="4">
        <v>686.06</v>
      </c>
      <c r="J37" s="4">
        <v>-97.43</v>
      </c>
      <c r="K37" s="15">
        <v>0</v>
      </c>
    </row>
    <row r="38" spans="1:11" x14ac:dyDescent="0.2">
      <c r="A38" s="61"/>
      <c r="B38" s="63"/>
      <c r="C38" s="73">
        <v>438155</v>
      </c>
      <c r="D38" s="63" t="s">
        <v>93</v>
      </c>
      <c r="E38" s="4">
        <v>285115.93</v>
      </c>
      <c r="F38" s="4">
        <v>-40769.040000000001</v>
      </c>
      <c r="G38" s="4">
        <v>244346.89</v>
      </c>
      <c r="H38" s="4">
        <v>185948.32</v>
      </c>
      <c r="I38" s="4">
        <v>185948.32</v>
      </c>
      <c r="J38" s="4">
        <v>-99167.61</v>
      </c>
      <c r="K38" s="15">
        <v>0</v>
      </c>
    </row>
    <row r="39" spans="1:11" x14ac:dyDescent="0.2">
      <c r="A39" s="61"/>
      <c r="B39" s="61"/>
      <c r="C39" s="73">
        <v>438156</v>
      </c>
      <c r="D39" s="63" t="s">
        <v>94</v>
      </c>
      <c r="E39" s="4">
        <v>1203.05</v>
      </c>
      <c r="F39" s="4">
        <v>0</v>
      </c>
      <c r="G39" s="4">
        <v>1203.05</v>
      </c>
      <c r="H39" s="4">
        <v>0</v>
      </c>
      <c r="I39" s="4">
        <v>0</v>
      </c>
      <c r="J39" s="4">
        <v>-1203.05</v>
      </c>
      <c r="K39" s="15">
        <v>0</v>
      </c>
    </row>
    <row r="40" spans="1:11" x14ac:dyDescent="0.2">
      <c r="A40" s="61"/>
      <c r="B40" s="63"/>
      <c r="C40" s="73">
        <v>438157</v>
      </c>
      <c r="D40" s="63" t="s">
        <v>95</v>
      </c>
      <c r="E40" s="4">
        <v>11450.17</v>
      </c>
      <c r="F40" s="4">
        <v>0</v>
      </c>
      <c r="G40" s="4">
        <v>11450.17</v>
      </c>
      <c r="H40" s="4">
        <v>6261.98</v>
      </c>
      <c r="I40" s="4">
        <v>6261.98</v>
      </c>
      <c r="J40" s="4">
        <v>-5188.1899999999996</v>
      </c>
      <c r="K40" s="15">
        <v>0</v>
      </c>
    </row>
    <row r="41" spans="1:11" x14ac:dyDescent="0.2">
      <c r="A41" s="61"/>
      <c r="B41" s="61"/>
      <c r="C41" s="73">
        <v>438158</v>
      </c>
      <c r="D41" s="63" t="s">
        <v>96</v>
      </c>
      <c r="E41" s="4">
        <v>311.72000000000003</v>
      </c>
      <c r="F41" s="4">
        <v>0</v>
      </c>
      <c r="G41" s="4">
        <v>311.72000000000003</v>
      </c>
      <c r="H41" s="4">
        <v>0</v>
      </c>
      <c r="I41" s="4">
        <v>0</v>
      </c>
      <c r="J41" s="4">
        <v>-311.72000000000003</v>
      </c>
      <c r="K41" s="15">
        <v>0</v>
      </c>
    </row>
    <row r="42" spans="1:11" x14ac:dyDescent="0.2">
      <c r="A42" s="61"/>
      <c r="B42" s="61"/>
      <c r="C42" s="73">
        <v>438159</v>
      </c>
      <c r="D42" s="63" t="s">
        <v>97</v>
      </c>
      <c r="E42" s="4">
        <v>10339.799999999999</v>
      </c>
      <c r="F42" s="4">
        <v>0</v>
      </c>
      <c r="G42" s="4">
        <v>10339.799999999999</v>
      </c>
      <c r="H42" s="4">
        <v>403.44</v>
      </c>
      <c r="I42" s="4">
        <v>403.44</v>
      </c>
      <c r="J42" s="4">
        <v>-9936.36</v>
      </c>
      <c r="K42" s="15">
        <v>0</v>
      </c>
    </row>
    <row r="43" spans="1:11" x14ac:dyDescent="0.2">
      <c r="A43" s="61"/>
      <c r="B43" s="63"/>
      <c r="C43" s="73">
        <v>438160</v>
      </c>
      <c r="D43" s="63" t="s">
        <v>98</v>
      </c>
      <c r="E43" s="4">
        <v>350323.4</v>
      </c>
      <c r="F43" s="4">
        <v>-349985</v>
      </c>
      <c r="G43" s="4">
        <v>338.4</v>
      </c>
      <c r="H43" s="4">
        <v>0</v>
      </c>
      <c r="I43" s="4">
        <v>0</v>
      </c>
      <c r="J43" s="4">
        <v>-350323.4</v>
      </c>
      <c r="K43" s="15">
        <v>0</v>
      </c>
    </row>
    <row r="44" spans="1:11" x14ac:dyDescent="0.2">
      <c r="A44" s="61"/>
      <c r="B44" s="63"/>
      <c r="C44" s="73">
        <v>438161</v>
      </c>
      <c r="D44" s="63" t="s">
        <v>99</v>
      </c>
      <c r="E44" s="4">
        <v>77334.63</v>
      </c>
      <c r="F44" s="4">
        <v>0</v>
      </c>
      <c r="G44" s="4">
        <v>77334.63</v>
      </c>
      <c r="H44" s="4">
        <v>47531.03</v>
      </c>
      <c r="I44" s="4">
        <v>47531.03</v>
      </c>
      <c r="J44" s="4">
        <v>-29803.599999999999</v>
      </c>
      <c r="K44" s="15">
        <v>0</v>
      </c>
    </row>
    <row r="45" spans="1:11" x14ac:dyDescent="0.2">
      <c r="A45" s="61"/>
      <c r="B45" s="61"/>
      <c r="C45" s="73">
        <v>438162</v>
      </c>
      <c r="D45" s="63" t="s">
        <v>100</v>
      </c>
      <c r="E45" s="4">
        <v>12448.23</v>
      </c>
      <c r="F45" s="4">
        <v>11004.7</v>
      </c>
      <c r="G45" s="4">
        <v>23452.93</v>
      </c>
      <c r="H45" s="4">
        <v>23452</v>
      </c>
      <c r="I45" s="4">
        <v>23452</v>
      </c>
      <c r="J45" s="4">
        <v>11003.77</v>
      </c>
      <c r="K45" s="15">
        <v>11003.77</v>
      </c>
    </row>
    <row r="46" spans="1:11" x14ac:dyDescent="0.2">
      <c r="A46" s="61"/>
      <c r="B46" s="61"/>
      <c r="C46" s="73">
        <v>438163</v>
      </c>
      <c r="D46" s="63" t="s">
        <v>101</v>
      </c>
      <c r="E46" s="64">
        <v>7430.17</v>
      </c>
      <c r="F46" s="64">
        <v>51762.26</v>
      </c>
      <c r="G46" s="64">
        <v>59192.43</v>
      </c>
      <c r="H46" s="64">
        <v>54409.17</v>
      </c>
      <c r="I46" s="64">
        <v>54409.17</v>
      </c>
      <c r="J46" s="64">
        <v>46979</v>
      </c>
      <c r="K46" s="65">
        <v>46979</v>
      </c>
    </row>
    <row r="47" spans="1:11" x14ac:dyDescent="0.2">
      <c r="A47" s="61"/>
      <c r="B47" s="63"/>
      <c r="C47" s="73">
        <v>438164</v>
      </c>
      <c r="D47" s="63" t="s">
        <v>102</v>
      </c>
      <c r="E47" s="4">
        <v>4919.1099999999997</v>
      </c>
      <c r="F47" s="4">
        <v>26316.080000000002</v>
      </c>
      <c r="G47" s="4">
        <v>31235.19</v>
      </c>
      <c r="H47" s="4">
        <v>18670.259999999998</v>
      </c>
      <c r="I47" s="4">
        <v>18670.259999999998</v>
      </c>
      <c r="J47" s="4">
        <v>13751.15</v>
      </c>
      <c r="K47" s="15">
        <v>13751.15</v>
      </c>
    </row>
    <row r="48" spans="1:11" x14ac:dyDescent="0.2">
      <c r="A48" s="61"/>
      <c r="B48" s="61"/>
      <c r="C48" s="73">
        <v>438165</v>
      </c>
      <c r="D48" s="63" t="s">
        <v>103</v>
      </c>
      <c r="E48" s="4">
        <v>9458.58</v>
      </c>
      <c r="F48" s="4">
        <v>0</v>
      </c>
      <c r="G48" s="4">
        <v>9458.58</v>
      </c>
      <c r="H48" s="4">
        <v>3126.24</v>
      </c>
      <c r="I48" s="4">
        <v>3126.24</v>
      </c>
      <c r="J48" s="4">
        <v>-6332.34</v>
      </c>
      <c r="K48" s="15">
        <v>0</v>
      </c>
    </row>
    <row r="49" spans="1:11" x14ac:dyDescent="0.2">
      <c r="A49" s="61"/>
      <c r="B49" s="61"/>
      <c r="C49" s="73">
        <v>438166</v>
      </c>
      <c r="D49" s="63" t="s">
        <v>104</v>
      </c>
      <c r="E49" s="4">
        <v>32900.18</v>
      </c>
      <c r="F49" s="4">
        <v>40000</v>
      </c>
      <c r="G49" s="4">
        <v>72900.179999999993</v>
      </c>
      <c r="H49" s="4">
        <v>64576.2</v>
      </c>
      <c r="I49" s="4">
        <v>64576.2</v>
      </c>
      <c r="J49" s="4">
        <v>31676.02</v>
      </c>
      <c r="K49" s="15">
        <v>31676.02</v>
      </c>
    </row>
    <row r="50" spans="1:11" x14ac:dyDescent="0.2">
      <c r="A50" s="61"/>
      <c r="B50" s="63"/>
      <c r="C50" s="73">
        <v>438167</v>
      </c>
      <c r="D50" s="63" t="s">
        <v>105</v>
      </c>
      <c r="E50" s="4">
        <v>5204.1000000000004</v>
      </c>
      <c r="F50" s="4">
        <v>0</v>
      </c>
      <c r="G50" s="4">
        <v>5204.1000000000004</v>
      </c>
      <c r="H50" s="4">
        <v>0</v>
      </c>
      <c r="I50" s="4">
        <v>0</v>
      </c>
      <c r="J50" s="4">
        <v>-5204.1000000000004</v>
      </c>
      <c r="K50" s="15">
        <v>0</v>
      </c>
    </row>
    <row r="51" spans="1:11" x14ac:dyDescent="0.2">
      <c r="A51" s="61"/>
      <c r="B51" s="12"/>
      <c r="C51" s="73">
        <v>438168</v>
      </c>
      <c r="D51" s="63" t="s">
        <v>106</v>
      </c>
      <c r="E51" s="4">
        <v>1169.3599999999999</v>
      </c>
      <c r="F51" s="4">
        <v>0</v>
      </c>
      <c r="G51" s="4">
        <v>1169.3599999999999</v>
      </c>
      <c r="H51" s="4">
        <v>0</v>
      </c>
      <c r="I51" s="4">
        <v>0</v>
      </c>
      <c r="J51" s="4">
        <v>-1169.3599999999999</v>
      </c>
      <c r="K51" s="15">
        <v>0</v>
      </c>
    </row>
    <row r="52" spans="1:11" x14ac:dyDescent="0.2">
      <c r="A52" s="61"/>
      <c r="B52" s="61"/>
      <c r="C52" s="73">
        <v>438169</v>
      </c>
      <c r="D52" s="63" t="s">
        <v>107</v>
      </c>
      <c r="E52" s="4">
        <v>92172.23</v>
      </c>
      <c r="F52" s="4">
        <v>291842.71999999997</v>
      </c>
      <c r="G52" s="4">
        <v>384014.95</v>
      </c>
      <c r="H52" s="4">
        <v>201228.48</v>
      </c>
      <c r="I52" s="4">
        <v>201228.48</v>
      </c>
      <c r="J52" s="4">
        <v>109056.25</v>
      </c>
      <c r="K52" s="15">
        <v>109056.25</v>
      </c>
    </row>
    <row r="53" spans="1:11" x14ac:dyDescent="0.2">
      <c r="A53" s="61"/>
      <c r="B53" s="61"/>
      <c r="C53" s="73">
        <v>438172</v>
      </c>
      <c r="D53" s="63" t="s">
        <v>108</v>
      </c>
      <c r="E53" s="4">
        <v>10098.07</v>
      </c>
      <c r="F53" s="4">
        <v>0</v>
      </c>
      <c r="G53" s="4">
        <v>10098.07</v>
      </c>
      <c r="H53" s="4">
        <v>0</v>
      </c>
      <c r="I53" s="4">
        <v>0</v>
      </c>
      <c r="J53" s="4">
        <v>-10098.07</v>
      </c>
      <c r="K53" s="15">
        <v>0</v>
      </c>
    </row>
    <row r="54" spans="1:11" x14ac:dyDescent="0.2">
      <c r="A54" s="61"/>
      <c r="B54" s="61"/>
      <c r="C54" s="73">
        <v>438173</v>
      </c>
      <c r="D54" s="63" t="s">
        <v>109</v>
      </c>
      <c r="E54" s="4">
        <v>9967.8700000000008</v>
      </c>
      <c r="F54" s="4">
        <v>0</v>
      </c>
      <c r="G54" s="4">
        <v>9967.8700000000008</v>
      </c>
      <c r="H54" s="4">
        <v>0</v>
      </c>
      <c r="I54" s="4">
        <v>0</v>
      </c>
      <c r="J54" s="4">
        <v>-9967.8700000000008</v>
      </c>
      <c r="K54" s="15">
        <v>0</v>
      </c>
    </row>
    <row r="55" spans="1:11" x14ac:dyDescent="0.2">
      <c r="A55" s="61"/>
      <c r="B55" s="61"/>
      <c r="C55" s="73">
        <v>438174</v>
      </c>
      <c r="D55" s="63" t="s">
        <v>110</v>
      </c>
      <c r="E55" s="4">
        <v>391208.39</v>
      </c>
      <c r="F55" s="4">
        <v>15395.44</v>
      </c>
      <c r="G55" s="4">
        <v>406603.83</v>
      </c>
      <c r="H55" s="4">
        <v>406590.9</v>
      </c>
      <c r="I55" s="4">
        <v>406590.9</v>
      </c>
      <c r="J55" s="4">
        <v>15382.51</v>
      </c>
      <c r="K55" s="15">
        <v>15382.51</v>
      </c>
    </row>
    <row r="56" spans="1:11" x14ac:dyDescent="0.2">
      <c r="A56" s="61"/>
      <c r="B56" s="63"/>
      <c r="C56" s="73">
        <v>438175</v>
      </c>
      <c r="D56" s="63" t="s">
        <v>111</v>
      </c>
      <c r="E56" s="4">
        <v>139583.81</v>
      </c>
      <c r="F56" s="4">
        <v>0</v>
      </c>
      <c r="G56" s="4">
        <v>139583.81</v>
      </c>
      <c r="H56" s="4">
        <v>104382.46</v>
      </c>
      <c r="I56" s="4">
        <v>104382.46</v>
      </c>
      <c r="J56" s="4">
        <v>-35201.35</v>
      </c>
      <c r="K56" s="15">
        <v>0</v>
      </c>
    </row>
    <row r="57" spans="1:11" x14ac:dyDescent="0.2">
      <c r="A57" s="61"/>
      <c r="B57" s="61"/>
      <c r="C57" s="73">
        <v>438176</v>
      </c>
      <c r="D57" s="63" t="s">
        <v>112</v>
      </c>
      <c r="E57" s="4">
        <v>632.52</v>
      </c>
      <c r="F57" s="4">
        <v>0</v>
      </c>
      <c r="G57" s="4">
        <v>632.52</v>
      </c>
      <c r="H57" s="4">
        <v>0</v>
      </c>
      <c r="I57" s="4">
        <v>0</v>
      </c>
      <c r="J57" s="4">
        <v>-632.52</v>
      </c>
      <c r="K57" s="15">
        <v>0</v>
      </c>
    </row>
    <row r="58" spans="1:11" x14ac:dyDescent="0.2">
      <c r="A58" s="61"/>
      <c r="B58" s="61"/>
      <c r="C58" s="73">
        <v>438181</v>
      </c>
      <c r="D58" s="63" t="s">
        <v>113</v>
      </c>
      <c r="E58" s="4">
        <v>0</v>
      </c>
      <c r="F58" s="4">
        <v>500</v>
      </c>
      <c r="G58" s="4">
        <v>500</v>
      </c>
      <c r="H58" s="4">
        <v>5.71</v>
      </c>
      <c r="I58" s="4">
        <v>5.71</v>
      </c>
      <c r="J58" s="4">
        <v>5.71</v>
      </c>
      <c r="K58" s="15">
        <v>5.71</v>
      </c>
    </row>
    <row r="59" spans="1:11" x14ac:dyDescent="0.2">
      <c r="A59" s="61"/>
      <c r="B59" s="63"/>
      <c r="C59" s="73">
        <v>438183</v>
      </c>
      <c r="D59" s="63" t="s">
        <v>114</v>
      </c>
      <c r="E59" s="4">
        <v>999.01</v>
      </c>
      <c r="F59" s="4">
        <v>9319.07</v>
      </c>
      <c r="G59" s="4">
        <v>10318.08</v>
      </c>
      <c r="H59" s="4">
        <v>2579.52</v>
      </c>
      <c r="I59" s="4">
        <v>2579.52</v>
      </c>
      <c r="J59" s="4">
        <v>1580.51</v>
      </c>
      <c r="K59" s="15">
        <v>1580.51</v>
      </c>
    </row>
    <row r="60" spans="1:11" x14ac:dyDescent="0.2">
      <c r="C60" s="73">
        <v>438184</v>
      </c>
      <c r="D60" s="8" t="s">
        <v>115</v>
      </c>
      <c r="E60" s="4">
        <v>13001.16</v>
      </c>
      <c r="F60" s="4">
        <v>0</v>
      </c>
      <c r="G60" s="4">
        <v>13001.16</v>
      </c>
      <c r="H60" s="4">
        <v>6990.9</v>
      </c>
      <c r="I60" s="4">
        <v>6990.9</v>
      </c>
      <c r="J60" s="4">
        <v>-6010.26</v>
      </c>
      <c r="K60" s="4">
        <v>0</v>
      </c>
    </row>
    <row r="61" spans="1:11" x14ac:dyDescent="0.2">
      <c r="C61" s="73">
        <v>438185</v>
      </c>
      <c r="D61" s="8" t="s">
        <v>116</v>
      </c>
      <c r="E61" s="4">
        <v>599.08000000000004</v>
      </c>
      <c r="F61" s="4">
        <v>500</v>
      </c>
      <c r="G61" s="4">
        <v>1099.08</v>
      </c>
      <c r="H61" s="4">
        <v>783.4</v>
      </c>
      <c r="I61" s="4">
        <v>783.4</v>
      </c>
      <c r="J61" s="4">
        <v>184.32</v>
      </c>
      <c r="K61" s="4">
        <v>184.32</v>
      </c>
    </row>
    <row r="62" spans="1:11" x14ac:dyDescent="0.2">
      <c r="C62" s="73">
        <v>438186</v>
      </c>
      <c r="D62" s="8" t="s">
        <v>117</v>
      </c>
      <c r="E62" s="4">
        <v>23341.33</v>
      </c>
      <c r="F62" s="4">
        <v>0</v>
      </c>
      <c r="G62" s="4">
        <v>23341.33</v>
      </c>
      <c r="H62" s="4">
        <v>18327.36</v>
      </c>
      <c r="I62" s="4">
        <v>18327.36</v>
      </c>
      <c r="J62" s="4">
        <v>-5013.97</v>
      </c>
      <c r="K62" s="4">
        <v>0</v>
      </c>
    </row>
    <row r="63" spans="1:11" x14ac:dyDescent="0.2">
      <c r="C63" s="73">
        <v>438187</v>
      </c>
      <c r="D63" s="8" t="s">
        <v>118</v>
      </c>
      <c r="E63" s="4">
        <v>6903.29</v>
      </c>
      <c r="F63" s="4">
        <v>0</v>
      </c>
      <c r="G63" s="4">
        <v>6903.29</v>
      </c>
      <c r="H63" s="4">
        <v>5570.14</v>
      </c>
      <c r="I63" s="4">
        <v>5570.14</v>
      </c>
      <c r="J63" s="4">
        <v>-1333.15</v>
      </c>
      <c r="K63" s="4">
        <v>0</v>
      </c>
    </row>
    <row r="64" spans="1:11" x14ac:dyDescent="0.2">
      <c r="C64" s="73">
        <v>438188</v>
      </c>
      <c r="D64" s="8" t="s">
        <v>119</v>
      </c>
      <c r="E64" s="4">
        <v>438.17</v>
      </c>
      <c r="F64" s="4">
        <v>173</v>
      </c>
      <c r="G64" s="4">
        <v>611.16999999999996</v>
      </c>
      <c r="H64" s="4">
        <v>433.92</v>
      </c>
      <c r="I64" s="4">
        <v>433.92</v>
      </c>
      <c r="J64" s="4">
        <v>-4.25</v>
      </c>
      <c r="K64" s="4">
        <v>0</v>
      </c>
    </row>
    <row r="65" spans="2:11" x14ac:dyDescent="0.2">
      <c r="C65" s="73">
        <v>438189</v>
      </c>
      <c r="D65" s="8" t="s">
        <v>120</v>
      </c>
      <c r="E65" s="4">
        <v>31701.200000000001</v>
      </c>
      <c r="F65" s="4">
        <v>-5000</v>
      </c>
      <c r="G65" s="4">
        <v>26701.200000000001</v>
      </c>
      <c r="H65" s="4">
        <v>14922.99</v>
      </c>
      <c r="I65" s="4">
        <v>14922.99</v>
      </c>
      <c r="J65" s="4">
        <v>-16778.21</v>
      </c>
      <c r="K65" s="4">
        <v>0</v>
      </c>
    </row>
    <row r="66" spans="2:11" x14ac:dyDescent="0.2">
      <c r="C66" s="73">
        <v>438190</v>
      </c>
      <c r="D66" s="8" t="s">
        <v>121</v>
      </c>
      <c r="E66" s="4">
        <v>1964.08</v>
      </c>
      <c r="F66" s="4">
        <v>8020.92</v>
      </c>
      <c r="G66" s="4">
        <v>9985</v>
      </c>
      <c r="H66" s="4">
        <v>4084.92</v>
      </c>
      <c r="I66" s="4">
        <v>4084.92</v>
      </c>
      <c r="J66" s="4">
        <v>2120.84</v>
      </c>
      <c r="K66" s="4">
        <v>2120.84</v>
      </c>
    </row>
    <row r="67" spans="2:11" x14ac:dyDescent="0.2">
      <c r="C67" s="73">
        <v>438191</v>
      </c>
      <c r="D67" s="8" t="s">
        <v>122</v>
      </c>
      <c r="E67" s="4">
        <v>59865.45</v>
      </c>
      <c r="F67" s="4">
        <v>33825.26</v>
      </c>
      <c r="G67" s="4">
        <v>93690.71</v>
      </c>
      <c r="H67" s="4">
        <v>90577.09</v>
      </c>
      <c r="I67" s="4">
        <v>90577.09</v>
      </c>
      <c r="J67" s="4">
        <v>30711.64</v>
      </c>
      <c r="K67" s="4">
        <v>30711.64</v>
      </c>
    </row>
    <row r="68" spans="2:11" x14ac:dyDescent="0.2">
      <c r="C68" s="73">
        <v>438192</v>
      </c>
      <c r="D68" s="8" t="s">
        <v>123</v>
      </c>
      <c r="E68" s="4">
        <v>3269.9</v>
      </c>
      <c r="F68" s="4">
        <v>0</v>
      </c>
      <c r="G68" s="4">
        <v>3269.9</v>
      </c>
      <c r="H68" s="4">
        <v>944.56</v>
      </c>
      <c r="I68" s="4">
        <v>944.56</v>
      </c>
      <c r="J68" s="4">
        <v>-2325.34</v>
      </c>
      <c r="K68" s="4">
        <v>0</v>
      </c>
    </row>
    <row r="69" spans="2:11" x14ac:dyDescent="0.2">
      <c r="C69" s="73">
        <v>438193</v>
      </c>
      <c r="D69" s="8" t="s">
        <v>124</v>
      </c>
      <c r="E69" s="4">
        <v>62303.57</v>
      </c>
      <c r="F69" s="4">
        <v>-5000</v>
      </c>
      <c r="G69" s="4">
        <v>57303.57</v>
      </c>
      <c r="H69" s="4">
        <v>8091.31</v>
      </c>
      <c r="I69" s="4">
        <v>8091.31</v>
      </c>
      <c r="J69" s="4">
        <v>-54212.26</v>
      </c>
      <c r="K69" s="4">
        <v>0</v>
      </c>
    </row>
    <row r="70" spans="2:11" x14ac:dyDescent="0.2">
      <c r="C70" s="73">
        <v>438194</v>
      </c>
      <c r="D70" s="8" t="s">
        <v>125</v>
      </c>
      <c r="E70" s="4">
        <v>57675.82</v>
      </c>
      <c r="F70" s="4">
        <v>0</v>
      </c>
      <c r="G70" s="4">
        <v>57675.82</v>
      </c>
      <c r="H70" s="4">
        <v>41339.4</v>
      </c>
      <c r="I70" s="4">
        <v>41339.4</v>
      </c>
      <c r="J70" s="4">
        <v>-16336.42</v>
      </c>
      <c r="K70" s="4">
        <v>0</v>
      </c>
    </row>
    <row r="71" spans="2:11" x14ac:dyDescent="0.2">
      <c r="C71" s="73">
        <v>438195</v>
      </c>
      <c r="D71" s="8" t="s">
        <v>126</v>
      </c>
      <c r="E71" s="4">
        <v>51153.72</v>
      </c>
      <c r="F71" s="4">
        <v>-10000</v>
      </c>
      <c r="G71" s="4">
        <v>41153.72</v>
      </c>
      <c r="H71" s="4">
        <v>36682.800000000003</v>
      </c>
      <c r="I71" s="4">
        <v>36682.800000000003</v>
      </c>
      <c r="J71" s="4">
        <v>-14470.92</v>
      </c>
      <c r="K71" s="4">
        <v>0</v>
      </c>
    </row>
    <row r="72" spans="2:11" x14ac:dyDescent="0.2">
      <c r="C72" s="73">
        <v>438196</v>
      </c>
      <c r="D72" s="8" t="s">
        <v>127</v>
      </c>
      <c r="E72" s="4">
        <v>13259.2</v>
      </c>
      <c r="F72" s="4">
        <v>0</v>
      </c>
      <c r="G72" s="4">
        <v>13259.2</v>
      </c>
      <c r="H72" s="4">
        <v>0</v>
      </c>
      <c r="I72" s="4">
        <v>0</v>
      </c>
      <c r="J72" s="4">
        <v>-13259.2</v>
      </c>
      <c r="K72" s="4">
        <v>0</v>
      </c>
    </row>
    <row r="73" spans="2:11" x14ac:dyDescent="0.2">
      <c r="C73" s="73">
        <v>518101</v>
      </c>
      <c r="D73" s="8" t="s">
        <v>128</v>
      </c>
      <c r="E73" s="4">
        <v>1118.31</v>
      </c>
      <c r="F73" s="4">
        <v>0</v>
      </c>
      <c r="G73" s="4">
        <v>1118.31</v>
      </c>
      <c r="H73" s="4">
        <v>1035.6500000000001</v>
      </c>
      <c r="I73" s="4">
        <v>1035.6500000000001</v>
      </c>
      <c r="J73" s="4">
        <v>-82.66</v>
      </c>
      <c r="K73" s="4">
        <v>0</v>
      </c>
    </row>
    <row r="74" spans="2:11" x14ac:dyDescent="0.2">
      <c r="C74" s="73">
        <v>518102</v>
      </c>
      <c r="D74" s="8" t="s">
        <v>129</v>
      </c>
      <c r="E74" s="4">
        <v>12110.73</v>
      </c>
      <c r="F74" s="4">
        <v>0</v>
      </c>
      <c r="G74" s="4">
        <v>12110.73</v>
      </c>
      <c r="H74" s="4">
        <v>0</v>
      </c>
      <c r="I74" s="4">
        <v>0</v>
      </c>
      <c r="J74" s="4">
        <v>-12110.73</v>
      </c>
      <c r="K74" s="4">
        <v>0</v>
      </c>
    </row>
    <row r="75" spans="2:11" x14ac:dyDescent="0.2">
      <c r="C75" s="73">
        <v>518103</v>
      </c>
      <c r="D75" s="8" t="s">
        <v>130</v>
      </c>
      <c r="E75" s="4">
        <v>0</v>
      </c>
      <c r="F75" s="4">
        <v>16398</v>
      </c>
      <c r="G75" s="4">
        <v>16398</v>
      </c>
      <c r="H75" s="4">
        <v>16398</v>
      </c>
      <c r="I75" s="4">
        <v>16398</v>
      </c>
      <c r="J75" s="4">
        <v>16398</v>
      </c>
      <c r="K75" s="4">
        <v>16398</v>
      </c>
    </row>
    <row r="76" spans="2:11" x14ac:dyDescent="0.2">
      <c r="C76" s="73">
        <v>518104</v>
      </c>
      <c r="D76" s="8" t="s">
        <v>131</v>
      </c>
      <c r="E76" s="4">
        <v>0</v>
      </c>
      <c r="F76" s="4">
        <v>18000</v>
      </c>
      <c r="G76" s="4">
        <v>18000</v>
      </c>
      <c r="H76" s="4">
        <v>18000</v>
      </c>
      <c r="I76" s="4">
        <v>18000</v>
      </c>
      <c r="J76" s="4">
        <v>18000</v>
      </c>
      <c r="K76" s="4">
        <v>18000</v>
      </c>
    </row>
    <row r="77" spans="2:11" x14ac:dyDescent="0.2">
      <c r="C77" s="73">
        <v>618101</v>
      </c>
      <c r="D77" s="8" t="s">
        <v>132</v>
      </c>
      <c r="E77" s="4">
        <v>816084.28</v>
      </c>
      <c r="F77" s="4">
        <v>-112036.7</v>
      </c>
      <c r="G77" s="4">
        <v>704047.58</v>
      </c>
      <c r="H77" s="4">
        <v>541301.65</v>
      </c>
      <c r="I77" s="4">
        <v>541301.65</v>
      </c>
      <c r="J77" s="4">
        <v>-274782.63</v>
      </c>
      <c r="K77" s="4">
        <v>0</v>
      </c>
    </row>
    <row r="78" spans="2:11" x14ac:dyDescent="0.2">
      <c r="C78" s="73">
        <v>618102</v>
      </c>
      <c r="D78" s="8" t="s">
        <v>133</v>
      </c>
      <c r="E78" s="4">
        <v>7127.68</v>
      </c>
      <c r="F78" s="4">
        <v>2746.29</v>
      </c>
      <c r="G78" s="4">
        <v>9873.9699999999993</v>
      </c>
      <c r="H78" s="4">
        <v>8538.1</v>
      </c>
      <c r="I78" s="4">
        <v>8538.1</v>
      </c>
      <c r="J78" s="4">
        <v>1410.42</v>
      </c>
      <c r="K78" s="4">
        <v>1410.42</v>
      </c>
    </row>
    <row r="79" spans="2:11" x14ac:dyDescent="0.2">
      <c r="B79" s="8" t="s">
        <v>54</v>
      </c>
      <c r="C79" s="73"/>
      <c r="D79" s="8" t="s">
        <v>134</v>
      </c>
      <c r="E79" s="4">
        <v>340373.12</v>
      </c>
      <c r="F79" s="4">
        <v>275083.65999999997</v>
      </c>
      <c r="G79" s="4">
        <v>615456.78</v>
      </c>
      <c r="H79" s="4">
        <v>586339.32999999996</v>
      </c>
      <c r="I79" s="4">
        <v>586339.32999999996</v>
      </c>
      <c r="J79" s="4">
        <v>245966.21</v>
      </c>
      <c r="K79" s="4">
        <v>245966.21</v>
      </c>
    </row>
    <row r="80" spans="2:11" x14ac:dyDescent="0.2">
      <c r="C80" s="73">
        <v>710101</v>
      </c>
      <c r="D80" s="8" t="s">
        <v>135</v>
      </c>
      <c r="E80" s="4">
        <v>51261.71</v>
      </c>
      <c r="F80" s="4">
        <v>0</v>
      </c>
      <c r="G80" s="4">
        <v>51261.71</v>
      </c>
      <c r="H80" s="4">
        <v>27181.94</v>
      </c>
      <c r="I80" s="4">
        <v>27181.94</v>
      </c>
      <c r="J80" s="4">
        <v>-24079.77</v>
      </c>
      <c r="K80" s="4">
        <v>0</v>
      </c>
    </row>
    <row r="81" spans="2:11" x14ac:dyDescent="0.2">
      <c r="C81" s="73">
        <v>710102</v>
      </c>
      <c r="D81" s="8" t="s">
        <v>136</v>
      </c>
      <c r="E81" s="4">
        <v>74696.34</v>
      </c>
      <c r="F81" s="4">
        <v>8248.66</v>
      </c>
      <c r="G81" s="4">
        <v>82945</v>
      </c>
      <c r="H81" s="4">
        <v>82945</v>
      </c>
      <c r="I81" s="4">
        <v>82945</v>
      </c>
      <c r="J81" s="4">
        <v>8248.66</v>
      </c>
      <c r="K81" s="4">
        <v>8248.66</v>
      </c>
    </row>
    <row r="82" spans="2:11" x14ac:dyDescent="0.2">
      <c r="C82" s="73">
        <v>710103</v>
      </c>
      <c r="D82" s="8" t="s">
        <v>137</v>
      </c>
      <c r="E82" s="4">
        <v>130542.8</v>
      </c>
      <c r="F82" s="4">
        <v>11835</v>
      </c>
      <c r="G82" s="4">
        <v>142377.79999999999</v>
      </c>
      <c r="H82" s="4">
        <v>142373.45000000001</v>
      </c>
      <c r="I82" s="4">
        <v>142373.45000000001</v>
      </c>
      <c r="J82" s="4">
        <v>11830.65</v>
      </c>
      <c r="K82" s="4">
        <v>11830.65</v>
      </c>
    </row>
    <row r="83" spans="2:11" x14ac:dyDescent="0.2">
      <c r="C83" s="73">
        <v>710104</v>
      </c>
      <c r="D83" s="8" t="s">
        <v>138</v>
      </c>
      <c r="E83" s="4">
        <v>83872.27</v>
      </c>
      <c r="F83" s="4">
        <v>255000</v>
      </c>
      <c r="G83" s="4">
        <v>338872.27</v>
      </c>
      <c r="H83" s="4">
        <v>333838.94</v>
      </c>
      <c r="I83" s="4">
        <v>333838.94</v>
      </c>
      <c r="J83" s="4">
        <v>249966.67</v>
      </c>
      <c r="K83" s="4">
        <v>249966.67</v>
      </c>
    </row>
    <row r="84" spans="2:11" x14ac:dyDescent="0.2">
      <c r="B84" s="8" t="s">
        <v>56</v>
      </c>
      <c r="C84" s="73"/>
      <c r="D84" s="8" t="s">
        <v>139</v>
      </c>
      <c r="E84" s="4">
        <v>455706.16</v>
      </c>
      <c r="F84" s="4">
        <v>204665</v>
      </c>
      <c r="G84" s="4">
        <v>660371.16</v>
      </c>
      <c r="H84" s="4">
        <v>244915</v>
      </c>
      <c r="I84" s="4">
        <v>244915</v>
      </c>
      <c r="J84" s="4">
        <v>-210791.16</v>
      </c>
      <c r="K84" s="4">
        <v>0</v>
      </c>
    </row>
    <row r="85" spans="2:11" x14ac:dyDescent="0.2">
      <c r="C85" s="73">
        <v>918104</v>
      </c>
      <c r="D85" s="8" t="s">
        <v>140</v>
      </c>
      <c r="E85" s="4">
        <v>455706.16</v>
      </c>
      <c r="F85" s="4">
        <v>204665</v>
      </c>
      <c r="G85" s="4">
        <v>660371.16</v>
      </c>
      <c r="H85" s="4">
        <v>244915</v>
      </c>
      <c r="I85" s="4">
        <v>244915</v>
      </c>
      <c r="J85" s="4">
        <v>-210791.16</v>
      </c>
      <c r="K85" s="4">
        <v>0</v>
      </c>
    </row>
    <row r="86" spans="2:11" x14ac:dyDescent="0.2">
      <c r="B86" s="8" t="s">
        <v>55</v>
      </c>
      <c r="C86" s="73"/>
      <c r="D86" s="8" t="s">
        <v>141</v>
      </c>
      <c r="E86" s="4">
        <v>0</v>
      </c>
      <c r="F86" s="4">
        <v>518334</v>
      </c>
      <c r="G86" s="4">
        <v>518334</v>
      </c>
      <c r="H86" s="4">
        <v>518334</v>
      </c>
      <c r="I86" s="4">
        <v>518334</v>
      </c>
      <c r="J86" s="4">
        <v>518334</v>
      </c>
      <c r="K86" s="4">
        <v>518334</v>
      </c>
    </row>
    <row r="87" spans="2:11" x14ac:dyDescent="0.2">
      <c r="C87" s="73">
        <v>30501</v>
      </c>
      <c r="D87" s="8" t="s">
        <v>142</v>
      </c>
      <c r="E87" s="4">
        <v>0</v>
      </c>
      <c r="F87" s="4">
        <v>518334</v>
      </c>
      <c r="G87" s="4">
        <v>518334</v>
      </c>
      <c r="H87" s="4">
        <v>518334</v>
      </c>
      <c r="I87" s="4">
        <v>518334</v>
      </c>
      <c r="J87" s="4">
        <v>518334</v>
      </c>
      <c r="K87" s="4">
        <v>518334</v>
      </c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60" customWidth="1"/>
    <col min="2" max="16384" width="12" style="21"/>
  </cols>
  <sheetData>
    <row r="1" spans="1:1" x14ac:dyDescent="0.2">
      <c r="A1" s="56" t="s">
        <v>28</v>
      </c>
    </row>
    <row r="2" spans="1:1" ht="22.5" x14ac:dyDescent="0.2">
      <c r="A2" s="57" t="s">
        <v>50</v>
      </c>
    </row>
    <row r="3" spans="1:1" ht="11.25" customHeight="1" x14ac:dyDescent="0.2">
      <c r="A3" s="57" t="s">
        <v>51</v>
      </c>
    </row>
    <row r="4" spans="1:1" ht="11.25" customHeight="1" x14ac:dyDescent="0.2">
      <c r="A4" s="57" t="s">
        <v>52</v>
      </c>
    </row>
    <row r="5" spans="1:1" ht="11.25" customHeight="1" x14ac:dyDescent="0.2">
      <c r="A5" s="58" t="s">
        <v>38</v>
      </c>
    </row>
    <row r="6" spans="1:1" ht="22.5" x14ac:dyDescent="0.2">
      <c r="A6" s="58" t="s">
        <v>39</v>
      </c>
    </row>
    <row r="7" spans="1:1" ht="11.25" customHeight="1" x14ac:dyDescent="0.2">
      <c r="A7" s="58" t="s">
        <v>40</v>
      </c>
    </row>
    <row r="8" spans="1:1" ht="22.5" customHeight="1" x14ac:dyDescent="0.2">
      <c r="A8" s="58" t="s">
        <v>41</v>
      </c>
    </row>
    <row r="9" spans="1:1" ht="56.25" customHeight="1" x14ac:dyDescent="0.2">
      <c r="A9" s="58" t="s">
        <v>42</v>
      </c>
    </row>
    <row r="10" spans="1:1" ht="36.75" customHeight="1" x14ac:dyDescent="0.2">
      <c r="A10" s="58" t="s">
        <v>43</v>
      </c>
    </row>
    <row r="11" spans="1:1" ht="11.25" customHeight="1" x14ac:dyDescent="0.2">
      <c r="A11" s="58" t="s">
        <v>44</v>
      </c>
    </row>
    <row r="12" spans="1:1" ht="11.25" customHeight="1" x14ac:dyDescent="0.2">
      <c r="A12" s="58" t="s">
        <v>45</v>
      </c>
    </row>
    <row r="13" spans="1:1" x14ac:dyDescent="0.2">
      <c r="A13" s="58"/>
    </row>
    <row r="14" spans="1:1" x14ac:dyDescent="0.2">
      <c r="A14" s="59" t="s">
        <v>29</v>
      </c>
    </row>
    <row r="15" spans="1:1" x14ac:dyDescent="0.2">
      <c r="A15" s="58" t="s">
        <v>36</v>
      </c>
    </row>
    <row r="16" spans="1:1" x14ac:dyDescent="0.2">
      <c r="A16" s="58"/>
    </row>
    <row r="17" spans="1:1" x14ac:dyDescent="0.2">
      <c r="A17" s="59" t="s">
        <v>31</v>
      </c>
    </row>
    <row r="18" spans="1:1" ht="11.25" customHeight="1" x14ac:dyDescent="0.2">
      <c r="A18" s="58" t="s">
        <v>32</v>
      </c>
    </row>
    <row r="19" spans="1:1" x14ac:dyDescent="0.2">
      <c r="A19" s="58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3" activePane="bottomLeft" state="frozen"/>
      <selection pane="bottomLeft" activeCell="F18" sqref="F18"/>
    </sheetView>
  </sheetViews>
  <sheetFormatPr baseColWidth="10" defaultRowHeight="11.25" x14ac:dyDescent="0.2"/>
  <cols>
    <col min="1" max="1" width="8.83203125" style="9" customWidth="1"/>
    <col min="2" max="2" width="50.83203125" style="9" customWidth="1"/>
    <col min="3" max="3" width="17.83203125" style="9" customWidth="1"/>
    <col min="4" max="4" width="19.83203125" style="9" customWidth="1"/>
    <col min="5" max="9" width="17.83203125" style="9" customWidth="1"/>
    <col min="10" max="16384" width="12" style="8"/>
  </cols>
  <sheetData>
    <row r="1" spans="1:10" s="13" customFormat="1" ht="60" customHeight="1" x14ac:dyDescent="0.2">
      <c r="A1" s="74" t="s">
        <v>58</v>
      </c>
      <c r="B1" s="75"/>
      <c r="C1" s="75"/>
      <c r="D1" s="75"/>
      <c r="E1" s="75"/>
      <c r="F1" s="75"/>
      <c r="G1" s="75"/>
      <c r="H1" s="75"/>
      <c r="I1" s="76"/>
      <c r="J1" s="12"/>
    </row>
    <row r="2" spans="1:10" s="18" customFormat="1" ht="24.95" customHeight="1" x14ac:dyDescent="0.2">
      <c r="A2" s="30" t="s">
        <v>1</v>
      </c>
      <c r="B2" s="30" t="s">
        <v>0</v>
      </c>
      <c r="C2" s="31" t="s">
        <v>5</v>
      </c>
      <c r="D2" s="31" t="s">
        <v>27</v>
      </c>
      <c r="E2" s="31" t="s">
        <v>6</v>
      </c>
      <c r="F2" s="31" t="s">
        <v>7</v>
      </c>
      <c r="G2" s="31" t="s">
        <v>9</v>
      </c>
      <c r="H2" s="31" t="s">
        <v>10</v>
      </c>
      <c r="I2" s="31" t="s">
        <v>8</v>
      </c>
      <c r="J2" s="6"/>
    </row>
    <row r="3" spans="1:10" s="9" customFormat="1" x14ac:dyDescent="0.2">
      <c r="A3" s="24">
        <v>90001</v>
      </c>
      <c r="B3" s="7" t="s">
        <v>4</v>
      </c>
      <c r="C3" s="66">
        <f>SUM(C4:C8)+C11+SUM(C15:C18)</f>
        <v>22033345.66</v>
      </c>
      <c r="D3" s="66">
        <f>SUM(D4:D8)+D11+SUM(D15:D18)</f>
        <v>757396.99999999988</v>
      </c>
      <c r="E3" s="66">
        <f>SUM(E4:E8)+E11+SUM(E15:E18)</f>
        <v>22790742.66</v>
      </c>
      <c r="F3" s="66">
        <f>SUM(F4:F8)+F11+SUM(F15:F18)</f>
        <v>20451114.350000001</v>
      </c>
      <c r="G3" s="66">
        <f>SUM(G4:G8)+G11+SUM(G15:G18)</f>
        <v>20451114.350000001</v>
      </c>
      <c r="H3" s="66">
        <f>+G3-C3</f>
        <v>-1582231.3099999987</v>
      </c>
      <c r="I3" s="68">
        <f>IF(H3&gt;0,H3,0)</f>
        <v>0</v>
      </c>
      <c r="J3" s="8"/>
    </row>
    <row r="4" spans="1:10" s="9" customFormat="1" x14ac:dyDescent="0.2">
      <c r="A4" s="25">
        <v>10</v>
      </c>
      <c r="B4" s="8" t="s">
        <v>11</v>
      </c>
      <c r="C4" s="64">
        <v>0</v>
      </c>
      <c r="D4" s="64">
        <v>0</v>
      </c>
      <c r="E4" s="64">
        <f>D4+C4</f>
        <v>0</v>
      </c>
      <c r="F4" s="64">
        <v>0</v>
      </c>
      <c r="G4" s="64">
        <v>0</v>
      </c>
      <c r="H4" s="64">
        <f t="shared" ref="H4:H15" si="0">+G4-C4</f>
        <v>0</v>
      </c>
      <c r="I4" s="65">
        <f>IF(H4&gt;0,H4,0)</f>
        <v>0</v>
      </c>
      <c r="J4" s="8"/>
    </row>
    <row r="5" spans="1:10" s="9" customFormat="1" x14ac:dyDescent="0.2">
      <c r="A5" s="25">
        <v>20</v>
      </c>
      <c r="B5" s="8" t="s">
        <v>12</v>
      </c>
      <c r="C5" s="64">
        <v>0</v>
      </c>
      <c r="D5" s="64">
        <v>0</v>
      </c>
      <c r="E5" s="64">
        <f t="shared" ref="E5:E15" si="1">D5+C5</f>
        <v>0</v>
      </c>
      <c r="F5" s="64">
        <v>0</v>
      </c>
      <c r="G5" s="64">
        <v>0</v>
      </c>
      <c r="H5" s="64">
        <f t="shared" si="0"/>
        <v>0</v>
      </c>
      <c r="I5" s="65">
        <f t="shared" ref="I5:I15" si="2">IF(H5&gt;0,H5,0)</f>
        <v>0</v>
      </c>
      <c r="J5" s="8"/>
    </row>
    <row r="6" spans="1:10" s="9" customFormat="1" x14ac:dyDescent="0.2">
      <c r="A6" s="25">
        <v>30</v>
      </c>
      <c r="B6" s="8" t="s">
        <v>13</v>
      </c>
      <c r="C6" s="64">
        <v>0</v>
      </c>
      <c r="D6" s="64">
        <v>0</v>
      </c>
      <c r="E6" s="64">
        <f t="shared" si="1"/>
        <v>0</v>
      </c>
      <c r="F6" s="64">
        <v>0</v>
      </c>
      <c r="G6" s="64">
        <v>0</v>
      </c>
      <c r="H6" s="64">
        <f t="shared" si="0"/>
        <v>0</v>
      </c>
      <c r="I6" s="65">
        <f t="shared" si="2"/>
        <v>0</v>
      </c>
      <c r="J6" s="8"/>
    </row>
    <row r="7" spans="1:10" s="9" customFormat="1" x14ac:dyDescent="0.2">
      <c r="A7" s="25">
        <v>40</v>
      </c>
      <c r="B7" s="8" t="s">
        <v>14</v>
      </c>
      <c r="C7" s="64">
        <v>20400825.379999999</v>
      </c>
      <c r="D7" s="64">
        <v>-165793.25</v>
      </c>
      <c r="E7" s="64">
        <f t="shared" si="1"/>
        <v>20235032.129999999</v>
      </c>
      <c r="F7" s="64">
        <v>18516252.620000001</v>
      </c>
      <c r="G7" s="64">
        <v>18516252.620000001</v>
      </c>
      <c r="H7" s="64">
        <f t="shared" si="0"/>
        <v>-1884572.7599999979</v>
      </c>
      <c r="I7" s="65">
        <f t="shared" si="2"/>
        <v>0</v>
      </c>
      <c r="J7" s="8"/>
    </row>
    <row r="8" spans="1:10" s="9" customFormat="1" x14ac:dyDescent="0.2">
      <c r="A8" s="25">
        <v>50</v>
      </c>
      <c r="B8" s="8" t="s">
        <v>15</v>
      </c>
      <c r="C8" s="64">
        <v>13229.04</v>
      </c>
      <c r="D8" s="64">
        <v>34398</v>
      </c>
      <c r="E8" s="64">
        <f t="shared" si="1"/>
        <v>47627.040000000001</v>
      </c>
      <c r="F8" s="64">
        <v>35433.65</v>
      </c>
      <c r="G8" s="64">
        <v>35433.65</v>
      </c>
      <c r="H8" s="64">
        <f t="shared" si="0"/>
        <v>22204.61</v>
      </c>
      <c r="I8" s="65">
        <f t="shared" si="2"/>
        <v>22204.61</v>
      </c>
      <c r="J8" s="8"/>
    </row>
    <row r="9" spans="1:10" s="9" customFormat="1" x14ac:dyDescent="0.2">
      <c r="A9" s="25">
        <v>51</v>
      </c>
      <c r="B9" s="26" t="s">
        <v>16</v>
      </c>
      <c r="C9" s="64">
        <v>13229.04</v>
      </c>
      <c r="D9" s="64">
        <v>34398</v>
      </c>
      <c r="E9" s="64">
        <f t="shared" si="1"/>
        <v>47627.040000000001</v>
      </c>
      <c r="F9" s="64">
        <v>35433.65</v>
      </c>
      <c r="G9" s="64">
        <v>35433.65</v>
      </c>
      <c r="H9" s="64">
        <f t="shared" si="0"/>
        <v>22204.61</v>
      </c>
      <c r="I9" s="65">
        <f t="shared" si="2"/>
        <v>22204.61</v>
      </c>
      <c r="J9" s="8"/>
    </row>
    <row r="10" spans="1:10" s="9" customFormat="1" x14ac:dyDescent="0.2">
      <c r="A10" s="25">
        <v>52</v>
      </c>
      <c r="B10" s="26" t="s">
        <v>17</v>
      </c>
      <c r="C10" s="64">
        <v>0</v>
      </c>
      <c r="D10" s="64">
        <v>0</v>
      </c>
      <c r="E10" s="64">
        <f t="shared" si="1"/>
        <v>0</v>
      </c>
      <c r="F10" s="64">
        <v>0</v>
      </c>
      <c r="G10" s="64">
        <v>0</v>
      </c>
      <c r="H10" s="64">
        <f t="shared" si="0"/>
        <v>0</v>
      </c>
      <c r="I10" s="65">
        <f t="shared" si="2"/>
        <v>0</v>
      </c>
      <c r="J10" s="8"/>
    </row>
    <row r="11" spans="1:10" s="9" customFormat="1" x14ac:dyDescent="0.2">
      <c r="A11" s="25">
        <v>60</v>
      </c>
      <c r="B11" s="8" t="s">
        <v>18</v>
      </c>
      <c r="C11" s="64">
        <v>823211.96</v>
      </c>
      <c r="D11" s="64">
        <v>-109290.41</v>
      </c>
      <c r="E11" s="64">
        <f t="shared" si="1"/>
        <v>713921.54999999993</v>
      </c>
      <c r="F11" s="64">
        <v>549839.75</v>
      </c>
      <c r="G11" s="64">
        <v>549839.75</v>
      </c>
      <c r="H11" s="64">
        <f t="shared" si="0"/>
        <v>-273372.20999999996</v>
      </c>
      <c r="I11" s="65">
        <f t="shared" si="2"/>
        <v>0</v>
      </c>
      <c r="J11" s="8"/>
    </row>
    <row r="12" spans="1:10" s="9" customFormat="1" x14ac:dyDescent="0.2">
      <c r="A12" s="25">
        <v>61</v>
      </c>
      <c r="B12" s="26" t="s">
        <v>16</v>
      </c>
      <c r="C12" s="64">
        <v>823211.96</v>
      </c>
      <c r="D12" s="64">
        <v>-109290.41</v>
      </c>
      <c r="E12" s="64">
        <f t="shared" si="1"/>
        <v>713921.54999999993</v>
      </c>
      <c r="F12" s="64">
        <v>549839.75</v>
      </c>
      <c r="G12" s="64">
        <v>549839.75</v>
      </c>
      <c r="H12" s="64">
        <f t="shared" si="0"/>
        <v>-273372.20999999996</v>
      </c>
      <c r="I12" s="65">
        <f t="shared" si="2"/>
        <v>0</v>
      </c>
      <c r="J12" s="8"/>
    </row>
    <row r="13" spans="1:10" s="9" customFormat="1" x14ac:dyDescent="0.2">
      <c r="A13" s="25">
        <v>62</v>
      </c>
      <c r="B13" s="26" t="s">
        <v>17</v>
      </c>
      <c r="C13" s="64">
        <v>0</v>
      </c>
      <c r="D13" s="64">
        <v>0</v>
      </c>
      <c r="E13" s="64">
        <f t="shared" si="1"/>
        <v>0</v>
      </c>
      <c r="F13" s="64">
        <v>0</v>
      </c>
      <c r="G13" s="64">
        <v>0</v>
      </c>
      <c r="H13" s="64">
        <f t="shared" si="0"/>
        <v>0</v>
      </c>
      <c r="I13" s="65">
        <f t="shared" si="2"/>
        <v>0</v>
      </c>
      <c r="J13" s="8"/>
    </row>
    <row r="14" spans="1:10" s="9" customFormat="1" ht="33.75" x14ac:dyDescent="0.2">
      <c r="A14" s="25">
        <v>69</v>
      </c>
      <c r="B14" s="27" t="s">
        <v>46</v>
      </c>
      <c r="C14" s="64">
        <v>0</v>
      </c>
      <c r="D14" s="64">
        <v>0</v>
      </c>
      <c r="E14" s="64">
        <f t="shared" si="1"/>
        <v>0</v>
      </c>
      <c r="F14" s="64">
        <v>0</v>
      </c>
      <c r="G14" s="64">
        <v>0</v>
      </c>
      <c r="H14" s="64">
        <f t="shared" si="0"/>
        <v>0</v>
      </c>
      <c r="I14" s="65">
        <f t="shared" si="2"/>
        <v>0</v>
      </c>
      <c r="J14" s="8"/>
    </row>
    <row r="15" spans="1:10" s="9" customFormat="1" x14ac:dyDescent="0.2">
      <c r="A15" s="25">
        <v>70</v>
      </c>
      <c r="B15" s="8" t="s">
        <v>19</v>
      </c>
      <c r="C15" s="64">
        <v>340373.12</v>
      </c>
      <c r="D15" s="64">
        <v>275083.65999999997</v>
      </c>
      <c r="E15" s="64">
        <f t="shared" si="1"/>
        <v>615456.78</v>
      </c>
      <c r="F15" s="64">
        <v>586339.32999999996</v>
      </c>
      <c r="G15" s="64">
        <v>586339.32999999996</v>
      </c>
      <c r="H15" s="64">
        <f t="shared" si="0"/>
        <v>245966.20999999996</v>
      </c>
      <c r="I15" s="65">
        <f t="shared" si="2"/>
        <v>245966.20999999996</v>
      </c>
      <c r="J15" s="8"/>
    </row>
    <row r="16" spans="1:10" s="9" customFormat="1" x14ac:dyDescent="0.2">
      <c r="A16" s="25">
        <v>80</v>
      </c>
      <c r="B16" s="8" t="s">
        <v>20</v>
      </c>
      <c r="C16" s="64">
        <v>0</v>
      </c>
      <c r="D16" s="64">
        <v>0</v>
      </c>
      <c r="E16" s="64">
        <f>D16+C16</f>
        <v>0</v>
      </c>
      <c r="F16" s="64">
        <v>0</v>
      </c>
      <c r="G16" s="64">
        <v>0</v>
      </c>
      <c r="H16" s="64">
        <f>+G16-C16</f>
        <v>0</v>
      </c>
      <c r="I16" s="65">
        <f>IF(H16&gt;0,H16,0)</f>
        <v>0</v>
      </c>
      <c r="J16" s="8"/>
    </row>
    <row r="17" spans="1:10" s="9" customFormat="1" x14ac:dyDescent="0.2">
      <c r="A17" s="25">
        <v>90</v>
      </c>
      <c r="B17" s="8" t="s">
        <v>22</v>
      </c>
      <c r="C17" s="64">
        <v>455706.16</v>
      </c>
      <c r="D17" s="64">
        <v>204665</v>
      </c>
      <c r="E17" s="64">
        <f>D17+C17</f>
        <v>660371.15999999992</v>
      </c>
      <c r="F17" s="64">
        <v>244915</v>
      </c>
      <c r="G17" s="64">
        <v>244915</v>
      </c>
      <c r="H17" s="64">
        <f>+G17-C17</f>
        <v>-210791.15999999997</v>
      </c>
      <c r="I17" s="15">
        <v>0</v>
      </c>
      <c r="J17" s="8"/>
    </row>
    <row r="18" spans="1:10" s="9" customFormat="1" x14ac:dyDescent="0.2">
      <c r="A18" s="28" t="s">
        <v>26</v>
      </c>
      <c r="B18" s="29" t="s">
        <v>21</v>
      </c>
      <c r="C18" s="67">
        <v>0</v>
      </c>
      <c r="D18" s="67">
        <v>518334</v>
      </c>
      <c r="E18" s="67">
        <f>D18+C18</f>
        <v>518334</v>
      </c>
      <c r="F18" s="67">
        <v>518334</v>
      </c>
      <c r="G18" s="67">
        <v>518334</v>
      </c>
      <c r="H18" s="67">
        <f>+G18-C18</f>
        <v>518334</v>
      </c>
      <c r="I18" s="16">
        <v>0</v>
      </c>
      <c r="J18" s="8"/>
    </row>
    <row r="20" spans="1:10" x14ac:dyDescent="0.2">
      <c r="A20" s="45" t="s">
        <v>47</v>
      </c>
      <c r="B20" s="46"/>
      <c r="C20" s="46"/>
      <c r="D20" s="47"/>
    </row>
    <row r="21" spans="1:10" x14ac:dyDescent="0.2">
      <c r="A21" s="48"/>
      <c r="B21" s="46"/>
      <c r="C21" s="46"/>
      <c r="D21" s="47"/>
    </row>
    <row r="22" spans="1:10" x14ac:dyDescent="0.2">
      <c r="A22" s="49"/>
      <c r="B22" s="50"/>
      <c r="C22" s="49"/>
      <c r="D22" s="49"/>
    </row>
    <row r="23" spans="1:10" x14ac:dyDescent="0.2">
      <c r="A23" s="51"/>
      <c r="B23" s="49"/>
      <c r="C23" s="49"/>
      <c r="D23" s="49"/>
    </row>
    <row r="24" spans="1:10" x14ac:dyDescent="0.2">
      <c r="A24" s="51"/>
      <c r="B24" s="49" t="s">
        <v>48</v>
      </c>
      <c r="C24" s="51"/>
      <c r="D24" s="52" t="s">
        <v>48</v>
      </c>
    </row>
    <row r="25" spans="1:10" ht="22.5" x14ac:dyDescent="0.2">
      <c r="A25" s="51"/>
      <c r="B25" s="53" t="s">
        <v>49</v>
      </c>
      <c r="C25" s="54"/>
      <c r="D25" s="55" t="s">
        <v>49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1" customWidth="1"/>
    <col min="2" max="16384" width="12" style="21"/>
  </cols>
  <sheetData>
    <row r="1" spans="1:1" x14ac:dyDescent="0.2">
      <c r="A1" s="19" t="s">
        <v>28</v>
      </c>
    </row>
    <row r="2" spans="1:1" ht="11.25" customHeight="1" x14ac:dyDescent="0.2">
      <c r="A2" s="22" t="s">
        <v>38</v>
      </c>
    </row>
    <row r="3" spans="1:1" ht="33.75" x14ac:dyDescent="0.2">
      <c r="A3" s="22" t="s">
        <v>39</v>
      </c>
    </row>
    <row r="4" spans="1:1" ht="11.25" customHeight="1" x14ac:dyDescent="0.2">
      <c r="A4" s="22" t="s">
        <v>40</v>
      </c>
    </row>
    <row r="5" spans="1:1" ht="22.5" customHeight="1" x14ac:dyDescent="0.2">
      <c r="A5" s="22" t="s">
        <v>41</v>
      </c>
    </row>
    <row r="6" spans="1:1" ht="56.25" customHeight="1" x14ac:dyDescent="0.2">
      <c r="A6" s="22" t="s">
        <v>42</v>
      </c>
    </row>
    <row r="7" spans="1:1" ht="34.5" customHeight="1" x14ac:dyDescent="0.2">
      <c r="A7" s="22" t="s">
        <v>43</v>
      </c>
    </row>
    <row r="8" spans="1:1" ht="11.25" customHeight="1" x14ac:dyDescent="0.2">
      <c r="A8" s="22" t="s">
        <v>44</v>
      </c>
    </row>
    <row r="9" spans="1:1" ht="11.25" customHeight="1" x14ac:dyDescent="0.2">
      <c r="A9" s="22" t="s">
        <v>45</v>
      </c>
    </row>
    <row r="10" spans="1:1" x14ac:dyDescent="0.2">
      <c r="A10" s="22"/>
    </row>
    <row r="11" spans="1:1" x14ac:dyDescent="0.2">
      <c r="A11" s="22"/>
    </row>
    <row r="12" spans="1:1" x14ac:dyDescent="0.2">
      <c r="A12" s="20" t="s">
        <v>29</v>
      </c>
    </row>
    <row r="13" spans="1:1" x14ac:dyDescent="0.2">
      <c r="A13" s="22" t="s">
        <v>37</v>
      </c>
    </row>
    <row r="14" spans="1:1" x14ac:dyDescent="0.2">
      <c r="A14" s="22"/>
    </row>
    <row r="15" spans="1:1" ht="11.25" customHeight="1" x14ac:dyDescent="0.2">
      <c r="A15" s="20" t="s">
        <v>31</v>
      </c>
    </row>
    <row r="16" spans="1:1" ht="11.25" customHeight="1" x14ac:dyDescent="0.2">
      <c r="A16" s="22" t="s">
        <v>32</v>
      </c>
    </row>
    <row r="17" spans="1:1" ht="11.25" customHeight="1" x14ac:dyDescent="0.2">
      <c r="A17" s="22"/>
    </row>
    <row r="18" spans="1:1" ht="11.25" customHeight="1" x14ac:dyDescent="0.2">
      <c r="A18" s="20" t="s">
        <v>30</v>
      </c>
    </row>
    <row r="19" spans="1:1" ht="14.1" customHeight="1" x14ac:dyDescent="0.2">
      <c r="A19" s="23" t="s">
        <v>34</v>
      </c>
    </row>
    <row r="20" spans="1:1" ht="14.1" customHeight="1" x14ac:dyDescent="0.2">
      <c r="A20" s="23" t="s">
        <v>33</v>
      </c>
    </row>
    <row r="21" spans="1:1" x14ac:dyDescent="0.2">
      <c r="A21" s="22"/>
    </row>
    <row r="22" spans="1:1" x14ac:dyDescent="0.2">
      <c r="A22" s="22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3" activePane="bottomLeft" state="frozen"/>
      <selection pane="bottomLeft" activeCell="E34" sqref="E34"/>
    </sheetView>
  </sheetViews>
  <sheetFormatPr baseColWidth="10" defaultRowHeight="11.25" x14ac:dyDescent="0.2"/>
  <cols>
    <col min="1" max="1" width="8.83203125" style="9" customWidth="1"/>
    <col min="2" max="2" width="50.83203125" style="9" customWidth="1"/>
    <col min="3" max="3" width="17.83203125" style="9" customWidth="1"/>
    <col min="4" max="4" width="19.83203125" style="9" customWidth="1"/>
    <col min="5" max="9" width="17.83203125" style="9" customWidth="1"/>
    <col min="10" max="16384" width="12" style="9"/>
  </cols>
  <sheetData>
    <row r="1" spans="1:10" s="13" customFormat="1" ht="60" customHeight="1" x14ac:dyDescent="0.2">
      <c r="A1" s="74" t="s">
        <v>59</v>
      </c>
      <c r="B1" s="75"/>
      <c r="C1" s="75"/>
      <c r="D1" s="75"/>
      <c r="E1" s="75"/>
      <c r="F1" s="75"/>
      <c r="G1" s="75"/>
      <c r="H1" s="75"/>
      <c r="I1" s="76"/>
      <c r="J1" s="12"/>
    </row>
    <row r="2" spans="1:10" s="18" customFormat="1" ht="24.95" customHeight="1" x14ac:dyDescent="0.2">
      <c r="A2" s="36" t="s">
        <v>1</v>
      </c>
      <c r="B2" s="37" t="s">
        <v>0</v>
      </c>
      <c r="C2" s="38" t="s">
        <v>5</v>
      </c>
      <c r="D2" s="39" t="s">
        <v>27</v>
      </c>
      <c r="E2" s="38" t="s">
        <v>6</v>
      </c>
      <c r="F2" s="38" t="s">
        <v>7</v>
      </c>
      <c r="G2" s="38" t="s">
        <v>9</v>
      </c>
      <c r="H2" s="38" t="s">
        <v>10</v>
      </c>
      <c r="I2" s="38" t="s">
        <v>8</v>
      </c>
      <c r="J2" s="6"/>
    </row>
    <row r="3" spans="1:10" x14ac:dyDescent="0.2">
      <c r="A3" s="40">
        <v>90001</v>
      </c>
      <c r="B3" s="41" t="s">
        <v>4</v>
      </c>
      <c r="C3" s="69">
        <f>SUM(C4+C16+C21)</f>
        <v>22033345.66</v>
      </c>
      <c r="D3" s="69">
        <f>SUM(D4+D16+D21)</f>
        <v>757397</v>
      </c>
      <c r="E3" s="69">
        <f>SUM(E4+E16+E21)</f>
        <v>22790742.66</v>
      </c>
      <c r="F3" s="69">
        <f>SUM(F4+F16+F21)</f>
        <v>20451114.349999998</v>
      </c>
      <c r="G3" s="69">
        <f>SUM(G4+G16+G21)</f>
        <v>20451114.349999998</v>
      </c>
      <c r="H3" s="66">
        <f>+G3-C3</f>
        <v>-1582231.3100000024</v>
      </c>
      <c r="I3" s="70">
        <f>IF(H3&gt;0,H3,0)</f>
        <v>0</v>
      </c>
      <c r="J3" s="8"/>
    </row>
    <row r="4" spans="1:10" x14ac:dyDescent="0.2">
      <c r="A4" s="42">
        <v>90002</v>
      </c>
      <c r="B4" s="34" t="s">
        <v>23</v>
      </c>
      <c r="C4" s="66">
        <f>SUM(C5:C8)+C11+C14+C15</f>
        <v>21237266.379999999</v>
      </c>
      <c r="D4" s="66">
        <f>SUM(D5:D8)+D11+D14+D15</f>
        <v>-240685.66</v>
      </c>
      <c r="E4" s="66">
        <f>SUM(E5:E8)+E11+E14+E15</f>
        <v>20996580.719999999</v>
      </c>
      <c r="F4" s="66">
        <f>SUM(F5:F8)+F11+F14+F15</f>
        <v>19101526.02</v>
      </c>
      <c r="G4" s="66">
        <f>SUM(G5:G8)+G11+G14+G15</f>
        <v>19101526.02</v>
      </c>
      <c r="H4" s="66">
        <f t="shared" ref="H4:H21" si="0">+G4-C4</f>
        <v>-2135740.3599999994</v>
      </c>
      <c r="I4" s="68">
        <f>IF(H4&gt;0,H4,0)</f>
        <v>0</v>
      </c>
      <c r="J4" s="8"/>
    </row>
    <row r="5" spans="1:10" x14ac:dyDescent="0.2">
      <c r="A5" s="43">
        <v>10</v>
      </c>
      <c r="B5" s="32" t="s">
        <v>11</v>
      </c>
      <c r="C5" s="64">
        <v>0</v>
      </c>
      <c r="D5" s="64">
        <v>0</v>
      </c>
      <c r="E5" s="64">
        <f>C5+D5</f>
        <v>0</v>
      </c>
      <c r="F5" s="64">
        <v>0</v>
      </c>
      <c r="G5" s="64">
        <v>0</v>
      </c>
      <c r="H5" s="64">
        <f t="shared" si="0"/>
        <v>0</v>
      </c>
      <c r="I5" s="65">
        <f>IF(H5&gt;0,H5,0)</f>
        <v>0</v>
      </c>
      <c r="J5" s="8"/>
    </row>
    <row r="6" spans="1:10" x14ac:dyDescent="0.2">
      <c r="A6" s="43">
        <v>30</v>
      </c>
      <c r="B6" s="32" t="s">
        <v>13</v>
      </c>
      <c r="C6" s="64">
        <v>0</v>
      </c>
      <c r="D6" s="64">
        <v>0</v>
      </c>
      <c r="E6" s="64">
        <f t="shared" ref="E6:E13" si="1">C6+D6</f>
        <v>0</v>
      </c>
      <c r="F6" s="64">
        <v>0</v>
      </c>
      <c r="G6" s="64">
        <v>0</v>
      </c>
      <c r="H6" s="64">
        <f t="shared" si="0"/>
        <v>0</v>
      </c>
      <c r="I6" s="65">
        <f t="shared" ref="I6:I21" si="2">IF(H6&gt;0,H6,0)</f>
        <v>0</v>
      </c>
      <c r="J6" s="8"/>
    </row>
    <row r="7" spans="1:10" x14ac:dyDescent="0.2">
      <c r="A7" s="43">
        <v>40</v>
      </c>
      <c r="B7" s="32" t="s">
        <v>14</v>
      </c>
      <c r="C7" s="64">
        <v>20400825.379999999</v>
      </c>
      <c r="D7" s="64">
        <v>-165793.25</v>
      </c>
      <c r="E7" s="64">
        <f t="shared" si="1"/>
        <v>20235032.129999999</v>
      </c>
      <c r="F7" s="64">
        <v>18516252.620000001</v>
      </c>
      <c r="G7" s="64">
        <v>18516252.620000001</v>
      </c>
      <c r="H7" s="64">
        <f t="shared" si="0"/>
        <v>-1884572.7599999979</v>
      </c>
      <c r="I7" s="65">
        <f t="shared" si="2"/>
        <v>0</v>
      </c>
      <c r="J7" s="8"/>
    </row>
    <row r="8" spans="1:10" x14ac:dyDescent="0.2">
      <c r="A8" s="43">
        <v>50</v>
      </c>
      <c r="B8" s="32" t="s">
        <v>15</v>
      </c>
      <c r="C8" s="64">
        <v>13229.04</v>
      </c>
      <c r="D8" s="64">
        <v>34398</v>
      </c>
      <c r="E8" s="64">
        <f t="shared" si="1"/>
        <v>47627.040000000001</v>
      </c>
      <c r="F8" s="64">
        <v>35433.65</v>
      </c>
      <c r="G8" s="64">
        <v>35433.65</v>
      </c>
      <c r="H8" s="64">
        <f t="shared" si="0"/>
        <v>22204.61</v>
      </c>
      <c r="I8" s="65">
        <f t="shared" si="2"/>
        <v>22204.61</v>
      </c>
      <c r="J8" s="8"/>
    </row>
    <row r="9" spans="1:10" x14ac:dyDescent="0.2">
      <c r="A9" s="43">
        <v>51</v>
      </c>
      <c r="B9" s="33" t="s">
        <v>16</v>
      </c>
      <c r="C9" s="64">
        <v>13229.04</v>
      </c>
      <c r="D9" s="64">
        <v>34398</v>
      </c>
      <c r="E9" s="64">
        <f t="shared" si="1"/>
        <v>47627.040000000001</v>
      </c>
      <c r="F9" s="64">
        <v>35433.65</v>
      </c>
      <c r="G9" s="64">
        <v>35433.65</v>
      </c>
      <c r="H9" s="64">
        <f t="shared" si="0"/>
        <v>22204.61</v>
      </c>
      <c r="I9" s="65">
        <f t="shared" si="2"/>
        <v>22204.61</v>
      </c>
      <c r="J9" s="8"/>
    </row>
    <row r="10" spans="1:10" x14ac:dyDescent="0.2">
      <c r="A10" s="43">
        <v>52</v>
      </c>
      <c r="B10" s="33" t="s">
        <v>17</v>
      </c>
      <c r="C10" s="64">
        <v>0</v>
      </c>
      <c r="D10" s="64">
        <v>0</v>
      </c>
      <c r="E10" s="64">
        <f t="shared" si="1"/>
        <v>0</v>
      </c>
      <c r="F10" s="64">
        <v>0</v>
      </c>
      <c r="G10" s="64">
        <v>0</v>
      </c>
      <c r="H10" s="64">
        <f t="shared" si="0"/>
        <v>0</v>
      </c>
      <c r="I10" s="65">
        <f t="shared" si="2"/>
        <v>0</v>
      </c>
      <c r="J10" s="8"/>
    </row>
    <row r="11" spans="1:10" x14ac:dyDescent="0.2">
      <c r="A11" s="43">
        <v>60</v>
      </c>
      <c r="B11" s="32" t="s">
        <v>18</v>
      </c>
      <c r="C11" s="64">
        <v>823211.96</v>
      </c>
      <c r="D11" s="64">
        <v>-109290.41</v>
      </c>
      <c r="E11" s="64">
        <f t="shared" si="1"/>
        <v>713921.54999999993</v>
      </c>
      <c r="F11" s="64">
        <v>549839.75</v>
      </c>
      <c r="G11" s="64">
        <v>549839.75</v>
      </c>
      <c r="H11" s="64">
        <f t="shared" si="0"/>
        <v>-273372.20999999996</v>
      </c>
      <c r="I11" s="65">
        <f t="shared" si="2"/>
        <v>0</v>
      </c>
      <c r="J11" s="8"/>
    </row>
    <row r="12" spans="1:10" x14ac:dyDescent="0.2">
      <c r="A12" s="43">
        <v>61</v>
      </c>
      <c r="B12" s="33" t="s">
        <v>16</v>
      </c>
      <c r="C12" s="64">
        <v>823211.96</v>
      </c>
      <c r="D12" s="64">
        <v>-109290.41</v>
      </c>
      <c r="E12" s="64">
        <f t="shared" si="1"/>
        <v>713921.54999999993</v>
      </c>
      <c r="F12" s="64">
        <v>549839.75</v>
      </c>
      <c r="G12" s="64">
        <v>549839.75</v>
      </c>
      <c r="H12" s="64">
        <f t="shared" si="0"/>
        <v>-273372.20999999996</v>
      </c>
      <c r="I12" s="65">
        <f t="shared" si="2"/>
        <v>0</v>
      </c>
      <c r="J12" s="8"/>
    </row>
    <row r="13" spans="1:10" x14ac:dyDescent="0.2">
      <c r="A13" s="43">
        <v>62</v>
      </c>
      <c r="B13" s="33" t="s">
        <v>17</v>
      </c>
      <c r="C13" s="64">
        <v>0</v>
      </c>
      <c r="D13" s="64">
        <v>0</v>
      </c>
      <c r="E13" s="64">
        <f t="shared" si="1"/>
        <v>0</v>
      </c>
      <c r="F13" s="64">
        <v>0</v>
      </c>
      <c r="G13" s="64">
        <v>0</v>
      </c>
      <c r="H13" s="64">
        <f t="shared" si="0"/>
        <v>0</v>
      </c>
      <c r="I13" s="65">
        <f t="shared" si="2"/>
        <v>0</v>
      </c>
      <c r="J13" s="8"/>
    </row>
    <row r="14" spans="1:10" x14ac:dyDescent="0.2">
      <c r="A14" s="43">
        <v>80</v>
      </c>
      <c r="B14" s="32" t="s">
        <v>20</v>
      </c>
      <c r="C14" s="64">
        <v>0</v>
      </c>
      <c r="D14" s="64">
        <v>0</v>
      </c>
      <c r="E14" s="64">
        <f>C14+D14</f>
        <v>0</v>
      </c>
      <c r="F14" s="64">
        <v>0</v>
      </c>
      <c r="G14" s="64">
        <v>0</v>
      </c>
      <c r="H14" s="64">
        <f t="shared" si="0"/>
        <v>0</v>
      </c>
      <c r="I14" s="65">
        <f t="shared" si="2"/>
        <v>0</v>
      </c>
      <c r="J14" s="8"/>
    </row>
    <row r="15" spans="1:10" x14ac:dyDescent="0.2">
      <c r="A15" s="43">
        <v>90</v>
      </c>
      <c r="B15" s="32" t="s">
        <v>22</v>
      </c>
      <c r="C15" s="64">
        <v>0</v>
      </c>
      <c r="D15" s="64">
        <v>0</v>
      </c>
      <c r="E15" s="64">
        <f>C15+D15</f>
        <v>0</v>
      </c>
      <c r="F15" s="64">
        <v>0</v>
      </c>
      <c r="G15" s="64">
        <v>0</v>
      </c>
      <c r="H15" s="64">
        <f t="shared" si="0"/>
        <v>0</v>
      </c>
      <c r="I15" s="65">
        <f t="shared" si="2"/>
        <v>0</v>
      </c>
      <c r="J15" s="8"/>
    </row>
    <row r="16" spans="1:10" x14ac:dyDescent="0.2">
      <c r="A16" s="42">
        <v>90003</v>
      </c>
      <c r="B16" s="34" t="s">
        <v>24</v>
      </c>
      <c r="C16" s="66">
        <f>SUM(C17:C19)</f>
        <v>796079.28</v>
      </c>
      <c r="D16" s="66">
        <f>SUM(D17:D19)</f>
        <v>479748.66</v>
      </c>
      <c r="E16" s="66">
        <f>SUM(E17:E19)</f>
        <v>1275827.94</v>
      </c>
      <c r="F16" s="66">
        <f>SUM(F17:F19)</f>
        <v>831254.33</v>
      </c>
      <c r="G16" s="66">
        <f>SUM(G17:G19)</f>
        <v>831254.33</v>
      </c>
      <c r="H16" s="66">
        <f t="shared" si="0"/>
        <v>35175.04999999993</v>
      </c>
      <c r="I16" s="68">
        <f>SUM(I17:I19)</f>
        <v>245966.20999999996</v>
      </c>
      <c r="J16" s="8"/>
    </row>
    <row r="17" spans="1:10" x14ac:dyDescent="0.2">
      <c r="A17" s="43">
        <v>20</v>
      </c>
      <c r="B17" s="32" t="s">
        <v>12</v>
      </c>
      <c r="C17" s="64">
        <v>0</v>
      </c>
      <c r="D17" s="64">
        <v>0</v>
      </c>
      <c r="E17" s="64">
        <f>C17+D17</f>
        <v>0</v>
      </c>
      <c r="F17" s="64">
        <v>0</v>
      </c>
      <c r="G17" s="64">
        <v>0</v>
      </c>
      <c r="H17" s="64">
        <f t="shared" si="0"/>
        <v>0</v>
      </c>
      <c r="I17" s="65">
        <f t="shared" si="2"/>
        <v>0</v>
      </c>
      <c r="J17" s="8"/>
    </row>
    <row r="18" spans="1:10" x14ac:dyDescent="0.2">
      <c r="A18" s="43">
        <v>70</v>
      </c>
      <c r="B18" s="32" t="s">
        <v>19</v>
      </c>
      <c r="C18" s="64">
        <v>340373.12</v>
      </c>
      <c r="D18" s="64">
        <v>275083.65999999997</v>
      </c>
      <c r="E18" s="64">
        <f>C18+D18</f>
        <v>615456.78</v>
      </c>
      <c r="F18" s="64">
        <v>586339.32999999996</v>
      </c>
      <c r="G18" s="64">
        <v>586339.32999999996</v>
      </c>
      <c r="H18" s="64">
        <f t="shared" si="0"/>
        <v>245966.20999999996</v>
      </c>
      <c r="I18" s="65">
        <f t="shared" si="2"/>
        <v>245966.20999999996</v>
      </c>
      <c r="J18" s="8"/>
    </row>
    <row r="19" spans="1:10" x14ac:dyDescent="0.2">
      <c r="A19" s="43">
        <v>90</v>
      </c>
      <c r="B19" s="32" t="s">
        <v>22</v>
      </c>
      <c r="C19" s="64">
        <v>455706.16</v>
      </c>
      <c r="D19" s="64">
        <v>204665</v>
      </c>
      <c r="E19" s="64">
        <f>C19+D19</f>
        <v>660371.15999999992</v>
      </c>
      <c r="F19" s="64">
        <v>244915</v>
      </c>
      <c r="G19" s="64">
        <v>244915</v>
      </c>
      <c r="H19" s="64">
        <f t="shared" si="0"/>
        <v>-210791.15999999997</v>
      </c>
      <c r="I19" s="65">
        <f t="shared" si="2"/>
        <v>0</v>
      </c>
      <c r="J19" s="8"/>
    </row>
    <row r="20" spans="1:10" x14ac:dyDescent="0.2">
      <c r="A20" s="42">
        <v>90004</v>
      </c>
      <c r="B20" s="13" t="s">
        <v>25</v>
      </c>
      <c r="C20" s="66">
        <f>SUM(C21)</f>
        <v>0</v>
      </c>
      <c r="D20" s="66">
        <f>SUM(D21)</f>
        <v>518334</v>
      </c>
      <c r="E20" s="66">
        <f>SUM(E21)</f>
        <v>518334</v>
      </c>
      <c r="F20" s="66">
        <f>SUM(F21)</f>
        <v>518334</v>
      </c>
      <c r="G20" s="66">
        <f>SUM(G21)</f>
        <v>518334</v>
      </c>
      <c r="H20" s="66">
        <f t="shared" si="0"/>
        <v>518334</v>
      </c>
      <c r="I20" s="68">
        <f>SUM(I21)</f>
        <v>518334</v>
      </c>
      <c r="J20" s="8"/>
    </row>
    <row r="21" spans="1:10" x14ac:dyDescent="0.2">
      <c r="A21" s="44" t="s">
        <v>26</v>
      </c>
      <c r="B21" s="35" t="s">
        <v>21</v>
      </c>
      <c r="C21" s="67">
        <v>0</v>
      </c>
      <c r="D21" s="67">
        <v>518334</v>
      </c>
      <c r="E21" s="67">
        <f>C21+D21</f>
        <v>518334</v>
      </c>
      <c r="F21" s="67">
        <v>518334</v>
      </c>
      <c r="G21" s="67">
        <v>518334</v>
      </c>
      <c r="H21" s="67">
        <f t="shared" si="0"/>
        <v>518334</v>
      </c>
      <c r="I21" s="71">
        <f t="shared" si="2"/>
        <v>518334</v>
      </c>
      <c r="J21" s="8"/>
    </row>
    <row r="23" spans="1:10" x14ac:dyDescent="0.2">
      <c r="A23" s="45" t="s">
        <v>47</v>
      </c>
      <c r="B23" s="46"/>
      <c r="C23" s="46"/>
      <c r="D23" s="47"/>
    </row>
    <row r="24" spans="1:10" x14ac:dyDescent="0.2">
      <c r="A24" s="48"/>
      <c r="B24" s="46"/>
      <c r="C24" s="46"/>
      <c r="D24" s="47"/>
    </row>
    <row r="25" spans="1:10" x14ac:dyDescent="0.2">
      <c r="A25" s="49"/>
      <c r="B25" s="50"/>
      <c r="C25" s="49"/>
      <c r="D25" s="49"/>
    </row>
    <row r="26" spans="1:10" x14ac:dyDescent="0.2">
      <c r="A26" s="51"/>
      <c r="B26" s="49"/>
      <c r="C26" s="49"/>
      <c r="D26" s="49"/>
    </row>
    <row r="27" spans="1:10" x14ac:dyDescent="0.2">
      <c r="A27" s="51"/>
      <c r="B27" s="49" t="s">
        <v>48</v>
      </c>
      <c r="C27" s="51"/>
      <c r="D27" s="52" t="s">
        <v>48</v>
      </c>
    </row>
    <row r="28" spans="1:10" ht="22.5" x14ac:dyDescent="0.2">
      <c r="A28" s="51"/>
      <c r="B28" s="53" t="s">
        <v>49</v>
      </c>
      <c r="C28" s="54"/>
      <c r="D28" s="55" t="s">
        <v>49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1" customWidth="1"/>
    <col min="2" max="16384" width="12" style="21"/>
  </cols>
  <sheetData>
    <row r="1" spans="1:1" x14ac:dyDescent="0.2">
      <c r="A1" s="19" t="s">
        <v>28</v>
      </c>
    </row>
    <row r="2" spans="1:1" ht="11.25" customHeight="1" x14ac:dyDescent="0.2">
      <c r="A2" s="22" t="s">
        <v>38</v>
      </c>
    </row>
    <row r="3" spans="1:1" ht="33.75" x14ac:dyDescent="0.2">
      <c r="A3" s="22" t="s">
        <v>39</v>
      </c>
    </row>
    <row r="4" spans="1:1" x14ac:dyDescent="0.2">
      <c r="A4" s="22" t="s">
        <v>40</v>
      </c>
    </row>
    <row r="5" spans="1:1" ht="22.5" customHeight="1" x14ac:dyDescent="0.2">
      <c r="A5" s="22" t="s">
        <v>41</v>
      </c>
    </row>
    <row r="6" spans="1:1" ht="56.25" customHeight="1" x14ac:dyDescent="0.2">
      <c r="A6" s="22" t="s">
        <v>42</v>
      </c>
    </row>
    <row r="7" spans="1:1" ht="35.25" customHeight="1" x14ac:dyDescent="0.2">
      <c r="A7" s="22" t="s">
        <v>43</v>
      </c>
    </row>
    <row r="8" spans="1:1" ht="11.25" customHeight="1" x14ac:dyDescent="0.2">
      <c r="A8" s="22" t="s">
        <v>44</v>
      </c>
    </row>
    <row r="9" spans="1:1" ht="11.25" customHeight="1" x14ac:dyDescent="0.2">
      <c r="A9" s="22" t="s">
        <v>45</v>
      </c>
    </row>
    <row r="10" spans="1:1" x14ac:dyDescent="0.2">
      <c r="A10" s="22"/>
    </row>
    <row r="11" spans="1:1" x14ac:dyDescent="0.2">
      <c r="A11" s="20" t="s">
        <v>29</v>
      </c>
    </row>
    <row r="12" spans="1:1" ht="11.25" customHeight="1" x14ac:dyDescent="0.2">
      <c r="A12" s="22" t="s">
        <v>37</v>
      </c>
    </row>
    <row r="13" spans="1:1" ht="11.25" customHeight="1" x14ac:dyDescent="0.2">
      <c r="A13" s="22"/>
    </row>
    <row r="14" spans="1:1" ht="11.25" customHeight="1" x14ac:dyDescent="0.2">
      <c r="A14" s="20" t="s">
        <v>30</v>
      </c>
    </row>
    <row r="15" spans="1:1" ht="27.95" customHeight="1" x14ac:dyDescent="0.2">
      <c r="A15" s="23" t="s">
        <v>35</v>
      </c>
    </row>
    <row r="16" spans="1:1" ht="14.1" customHeight="1" x14ac:dyDescent="0.2">
      <c r="A16" s="23" t="s">
        <v>33</v>
      </c>
    </row>
    <row r="17" spans="1:1" x14ac:dyDescent="0.2">
      <c r="A17" s="22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2017-03-30T22:07:26Z</cp:lastPrinted>
  <dcterms:created xsi:type="dcterms:W3CDTF">2012-12-11T20:48:19Z</dcterms:created>
  <dcterms:modified xsi:type="dcterms:W3CDTF">2018-01-29T19:25:25Z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