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ABILIDAD PARA TRASPASO\2018\CUENTA PUBLICA 2018\12_DICIEMBRE\DIGITALES PARA ENTREGA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60" i="4" l="1"/>
  <c r="G60" i="4"/>
  <c r="F60" i="4"/>
  <c r="E60" i="4"/>
  <c r="D60" i="4"/>
  <c r="H58" i="4"/>
  <c r="H56" i="4"/>
  <c r="H54" i="4"/>
  <c r="H52" i="4"/>
  <c r="H50" i="4"/>
  <c r="H48" i="4"/>
  <c r="E58" i="4"/>
  <c r="E56" i="4"/>
  <c r="E54" i="4"/>
  <c r="E52" i="4"/>
  <c r="E50" i="4"/>
  <c r="E48" i="4"/>
  <c r="C60" i="4"/>
  <c r="H38" i="4"/>
  <c r="G38" i="4"/>
  <c r="F38" i="4"/>
  <c r="H36" i="4"/>
  <c r="H35" i="4"/>
  <c r="H34" i="4"/>
  <c r="H33" i="4"/>
  <c r="E38" i="4"/>
  <c r="E36" i="4"/>
  <c r="E35" i="4"/>
  <c r="E34" i="4"/>
  <c r="E33" i="4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H24" i="4" l="1"/>
  <c r="E24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0" i="5"/>
  <c r="H18" i="5"/>
  <c r="H17" i="5"/>
  <c r="H13" i="5"/>
  <c r="H12" i="5"/>
  <c r="H10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H21" i="5" s="1"/>
  <c r="E20" i="5"/>
  <c r="E19" i="5"/>
  <c r="H19" i="5" s="1"/>
  <c r="E18" i="5"/>
  <c r="E17" i="5"/>
  <c r="E14" i="5"/>
  <c r="H14" i="5" s="1"/>
  <c r="E13" i="5"/>
  <c r="E12" i="5"/>
  <c r="E11" i="5"/>
  <c r="H11" i="5" s="1"/>
  <c r="E10" i="5"/>
  <c r="E9" i="5"/>
  <c r="H9" i="5" s="1"/>
  <c r="E8" i="5"/>
  <c r="H8" i="5" s="1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4" i="6"/>
  <c r="H52" i="6"/>
  <c r="H51" i="6"/>
  <c r="H50" i="6"/>
  <c r="H49" i="6"/>
  <c r="H48" i="6"/>
  <c r="H42" i="6"/>
  <c r="H41" i="6"/>
  <c r="H40" i="6"/>
  <c r="H39" i="6"/>
  <c r="H37" i="6"/>
  <c r="H36" i="6"/>
  <c r="H35" i="6"/>
  <c r="H21" i="6"/>
  <c r="H20" i="6"/>
  <c r="H18" i="6"/>
  <c r="H12" i="6"/>
  <c r="H11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H55" i="6" s="1"/>
  <c r="E54" i="6"/>
  <c r="E52" i="6"/>
  <c r="E51" i="6"/>
  <c r="E50" i="6"/>
  <c r="E49" i="6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H16" i="5" l="1"/>
  <c r="C42" i="5"/>
  <c r="H6" i="5"/>
  <c r="G42" i="5"/>
  <c r="F42" i="5"/>
  <c r="D42" i="5"/>
  <c r="E6" i="5"/>
  <c r="E16" i="8"/>
  <c r="H6" i="8"/>
  <c r="H16" i="8" s="1"/>
  <c r="E53" i="6"/>
  <c r="H53" i="6" s="1"/>
  <c r="E43" i="6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<sst xmlns="http://schemas.openxmlformats.org/spreadsheetml/2006/main" count="207" uniqueCount="149">
  <si>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</si>
  <si>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</si>
  <si>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</si>
  <si>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</si>
  <si>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</si>
  <si>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</si>
  <si>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</si>
  <si>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</si>
  <si>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</si>
  <si>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</si>
  <si>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</si>
  <si>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</si>
  <si>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</si>
  <si>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</si>
  <si>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</si>
  <si>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</si>
  <si>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</si>
  <si>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</si>
  <si>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</si>
  <si>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</si>
  <si>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</si>
  <si>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</si>
  <si>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</si>
  <si>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</si>
  <si>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</si>
  <si>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</si>
  <si>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</si>
  <si>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</si>
  <si>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</si>
  <si>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</si>
  <si>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</si>
  <si>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</si>
  <si>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</si>
  <si>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</si>
  <si>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</si>
  <si>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</si>
  <si>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</si>
  <si>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</si>
  <si>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</si>
  <si>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</si>
  <si>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</si>
  <si>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</si>
  <si>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</si>
  <si>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</si>
  <si>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</si>
  <si>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</si>
  <si>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</si>
  <si>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</si>
  <si>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</si>
  <si>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</si>
  <si>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</si>
  <si>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</si>
  <si>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</si>
  <si>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</si>
  <si>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</si>
  <si>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</si>
  <si>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</si>
  <si>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</si>
  <si>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</si>
  <si>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</si>
  <si>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</si>
  <si>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</si>
  <si>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</si>
  <si>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</si>
  <si>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</si>
  <si>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</si>
  <si>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</si>
  <si>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</si>
  <si>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</si>
  <si>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</si>
  <si>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</si>
  <si>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</si>
  <si>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</si>
  <si>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</si>
  <si>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</si>
  <si>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</si>
  <si>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</si>
  <si>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</si>
  <si>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</si>
  <si>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</si>
  <si>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</si>
  <si>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</si>
  <si>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</si>
  <si>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</si>
  <si>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</si>
  <si>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</si>
  <si>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</si>
  <si>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</si>
  <si>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</si>
  <si>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</si>
  <si>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</si>
  <si>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</si>
  <si>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</si>
  <si>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</si>
  <si>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</si>
  <si>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</si>
  <si>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</si>
  <si>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</si>
  <si>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</si>
  <si>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</si>
  <si>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</si>
  <si>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</si>
  <si>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</si>
  <si>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</si>
  <si>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</si>
  <si>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</si>
  <si>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</si>
  <si>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</si>
  <si>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</si>
  <si>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</si>
  <si>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</si>
  <si>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</si>
  <si>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</si>
  <si>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</si>
  <si>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</si>
  <si>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</si>
  <si>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</si>
  <si>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</si>
  <si>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</si>
  <si>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</si>
  <si>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</si>
  <si>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</si>
  <si>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</si>
  <si>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</si>
  <si>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</si>
  <si>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</si>
  <si>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</si>
  <si>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</si>
  <si>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Clasificación por Objeto del Gasto (Capítulo y Concepto)
Del 1 de Enero al AL 31 DE DICIEMBRE DEL 2018</t>
  </si>
  <si>
    <t>SISTEMA PARA EL DESARROLLO INTEGRAL DE LA FAMILIA DEL MUNICIPIO COMONFORT, GTO.
ESTADO ANALÍTICO DEL EJERCICIO DEL PRESUPUESTO DE EGRESOS
Clasificación Económica (por Tipo de Gasto)
Del 1 de Enero al AL 31 DE DICIEMBRE DEL 2018</t>
  </si>
  <si>
    <t>ADULTO MAYOR</t>
  </si>
  <si>
    <t>ALIMENTARIO</t>
  </si>
  <si>
    <t>CASAS DIFERENTE</t>
  </si>
  <si>
    <t>CADI</t>
  </si>
  <si>
    <t>CEMAIV</t>
  </si>
  <si>
    <t>CENTROS DIF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</si>
  <si>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</si>
  <si>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</si>
  <si>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</si>
  <si>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</si>
  <si>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</si>
  <si>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</si>
  <si>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</si>
  <si>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</si>
  <si>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</si>
  <si>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SISTEMA PARA EL DESARROLLO INTEGRAL DE LA FAMILIA DEL MUNICIPIO COMONFORT, GTO.
ESTADO ANALÍTICO DEL EJERCICIO DEL PRESUPUESTO DE EGRESOS
Clasificación Administrativa
Del 1 de Enero al AL 31 DE DICIEMBRE DEL 2018</t>
  </si>
  <si>
    <t>Gobierno (Federal/Estatal/Municipal) de SISTEMA PARA EL DESARROLLO INTEGRAL DE LA FAMILIA DEL MUNICIPIO COMONFORT, GTO.
Estado Analítico del Ejercicio del Presupuesto de Egresos
Clasificación Administrativa
Del 1 de Enero al AL 31 DE DICIEMBRE DEL 2018</t>
  </si>
  <si>
    <t>Sector Paraestatal del Gobierno (Federal/Estatal/Municipal) de SISTEMA PARA EL DESARROLLO INTEGRAL DE LA FAMILIA DEL MUNICIPIO COMONFORT, GTO.
Estado Analítico del Ejercicio del Presupuesto de Egresos
Clasificación Administrativa
Del 1 de Enero al AL 31 DE DICIEMBRE DEL 2018</t>
  </si>
  <si>
    <t>SISTEMA PARA EL DESARROLLO INTEGRAL DE LA FAMILIA DEL MUNICIPIO COMONFORT, GTO.
ESTADO ANALÍTICO DEL EJERCICIO DEL PRESUPUESTO DE EGRESOS
Clasificación Funcional (Finalidad y Función)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</si>
</sst>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opLeftCell="A30" workbookViewId="0">
      <selection activeCell="C60" sqref="C6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11927958.149999999</v>
      </c>
      <c r="D5" s="14">
        <f>SUM(D6:D12)</f>
        <v>827235.77</v>
      </c>
      <c r="E5" s="14">
        <f>C5+D5</f>
        <v>12755193.919999998</v>
      </c>
      <c r="F5" s="14">
        <f>SUM(F6:F12)</f>
        <v>11469349.890000001</v>
      </c>
      <c r="G5" s="14">
        <f>SUM(G6:G12)</f>
        <v>11469349.890000001</v>
      </c>
      <c r="H5" s="14">
        <f>E5-F5</f>
        <v>1285844.0299999975</v>
      </c>
    </row>
    <row r="6" spans="1:8" x14ac:dyDescent="0.2">
      <c r="A6" s="49">
        <v>1100</v>
      </c>
      <c r="B6" s="11" t="s">
        <v>70</v>
      </c>
      <c r="C6" s="15">
        <v>4670111.05</v>
      </c>
      <c r="D6" s="15">
        <v>-613822.29</v>
      </c>
      <c r="E6" s="15">
        <f t="shared" ref="E6:E69" si="0">C6+D6</f>
        <v>4056288.76</v>
      </c>
      <c r="F6" s="15">
        <v>4003560.12</v>
      </c>
      <c r="G6" s="15">
        <v>4003560.12</v>
      </c>
      <c r="H6" s="15">
        <f t="shared" ref="H6:H69" si="1">E6-F6</f>
        <v>52728.639999999665</v>
      </c>
    </row>
    <row r="7" spans="1:8" x14ac:dyDescent="0.2">
      <c r="A7" s="49">
        <v>1200</v>
      </c>
      <c r="B7" s="11" t="s">
        <v>71</v>
      </c>
      <c r="C7" s="15">
        <v>3194863.25</v>
      </c>
      <c r="D7" s="15">
        <v>489688.51</v>
      </c>
      <c r="E7" s="15">
        <f t="shared" si="0"/>
        <v>3684551.76</v>
      </c>
      <c r="F7" s="15">
        <v>3663577.85</v>
      </c>
      <c r="G7" s="15">
        <v>3663577.85</v>
      </c>
      <c r="H7" s="15">
        <f t="shared" si="1"/>
        <v>20973.909999999683</v>
      </c>
    </row>
    <row r="8" spans="1:8" x14ac:dyDescent="0.2">
      <c r="A8" s="49">
        <v>1300</v>
      </c>
      <c r="B8" s="11" t="s">
        <v>72</v>
      </c>
      <c r="C8" s="15">
        <v>1502539.39</v>
      </c>
      <c r="D8" s="15">
        <v>124878.55</v>
      </c>
      <c r="E8" s="15">
        <f t="shared" si="0"/>
        <v>1627417.94</v>
      </c>
      <c r="F8" s="15">
        <v>1474762</v>
      </c>
      <c r="G8" s="15">
        <v>1474762</v>
      </c>
      <c r="H8" s="15">
        <f t="shared" si="1"/>
        <v>152655.93999999994</v>
      </c>
    </row>
    <row r="9" spans="1:8" x14ac:dyDescent="0.2">
      <c r="A9" s="49">
        <v>1400</v>
      </c>
      <c r="B9" s="11" t="s">
        <v>35</v>
      </c>
      <c r="C9" s="15">
        <v>40000</v>
      </c>
      <c r="D9" s="15">
        <v>0</v>
      </c>
      <c r="E9" s="15">
        <f t="shared" si="0"/>
        <v>40000</v>
      </c>
      <c r="F9" s="15">
        <v>38999.97</v>
      </c>
      <c r="G9" s="15">
        <v>38999.97</v>
      </c>
      <c r="H9" s="15">
        <f t="shared" si="1"/>
        <v>1000.0299999999988</v>
      </c>
    </row>
    <row r="10" spans="1:8" x14ac:dyDescent="0.2">
      <c r="A10" s="49">
        <v>1500</v>
      </c>
      <c r="B10" s="11" t="s">
        <v>73</v>
      </c>
      <c r="C10" s="15">
        <v>2520444.46</v>
      </c>
      <c r="D10" s="15">
        <v>826491</v>
      </c>
      <c r="E10" s="15">
        <f t="shared" si="0"/>
        <v>3346935.46</v>
      </c>
      <c r="F10" s="15">
        <v>2288449.9500000002</v>
      </c>
      <c r="G10" s="15">
        <v>2288449.9500000002</v>
      </c>
      <c r="H10" s="15">
        <f t="shared" si="1"/>
        <v>1058485.5099999998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704520.07000000007</v>
      </c>
      <c r="D13" s="15">
        <f>SUM(D14:D22)</f>
        <v>441938.45999999996</v>
      </c>
      <c r="E13" s="15">
        <f t="shared" si="0"/>
        <v>1146458.53</v>
      </c>
      <c r="F13" s="15">
        <f>SUM(F14:F22)</f>
        <v>982360.83000000007</v>
      </c>
      <c r="G13" s="15">
        <f>SUM(G14:G22)</f>
        <v>972622.58000000007</v>
      </c>
      <c r="H13" s="15">
        <f t="shared" si="1"/>
        <v>164097.69999999995</v>
      </c>
    </row>
    <row r="14" spans="1:8" x14ac:dyDescent="0.2">
      <c r="A14" s="49">
        <v>2100</v>
      </c>
      <c r="B14" s="11" t="s">
        <v>75</v>
      </c>
      <c r="C14" s="15">
        <v>164613.94</v>
      </c>
      <c r="D14" s="15">
        <v>175658.53</v>
      </c>
      <c r="E14" s="15">
        <f t="shared" si="0"/>
        <v>340272.47</v>
      </c>
      <c r="F14" s="15">
        <v>297839.64</v>
      </c>
      <c r="G14" s="15">
        <v>297839.64</v>
      </c>
      <c r="H14" s="15">
        <f t="shared" si="1"/>
        <v>42432.829999999958</v>
      </c>
    </row>
    <row r="15" spans="1:8" x14ac:dyDescent="0.2">
      <c r="A15" s="49">
        <v>2200</v>
      </c>
      <c r="B15" s="11" t="s">
        <v>76</v>
      </c>
      <c r="C15" s="15">
        <v>116500</v>
      </c>
      <c r="D15" s="15">
        <v>25584.14</v>
      </c>
      <c r="E15" s="15">
        <f t="shared" si="0"/>
        <v>142084.14000000001</v>
      </c>
      <c r="F15" s="15">
        <v>108181.28</v>
      </c>
      <c r="G15" s="15">
        <v>108181.28</v>
      </c>
      <c r="H15" s="15">
        <f t="shared" si="1"/>
        <v>33902.860000000015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247.08</v>
      </c>
      <c r="E16" s="15">
        <f t="shared" si="0"/>
        <v>247.08</v>
      </c>
      <c r="F16" s="15">
        <v>247.08</v>
      </c>
      <c r="G16" s="15">
        <v>247.08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12028</v>
      </c>
      <c r="D17" s="15">
        <v>38968.400000000001</v>
      </c>
      <c r="E17" s="15">
        <f t="shared" si="0"/>
        <v>50996.4</v>
      </c>
      <c r="F17" s="15">
        <v>32472.02</v>
      </c>
      <c r="G17" s="15">
        <v>32472.02</v>
      </c>
      <c r="H17" s="15">
        <f t="shared" si="1"/>
        <v>18524.38</v>
      </c>
    </row>
    <row r="18" spans="1:8" x14ac:dyDescent="0.2">
      <c r="A18" s="49">
        <v>2500</v>
      </c>
      <c r="B18" s="11" t="s">
        <v>79</v>
      </c>
      <c r="C18" s="15">
        <v>25000</v>
      </c>
      <c r="D18" s="15">
        <v>2463.79</v>
      </c>
      <c r="E18" s="15">
        <f t="shared" si="0"/>
        <v>27463.79</v>
      </c>
      <c r="F18" s="15">
        <v>27080.799999999999</v>
      </c>
      <c r="G18" s="15">
        <v>27080.799999999999</v>
      </c>
      <c r="H18" s="15">
        <f t="shared" si="1"/>
        <v>382.9900000000016</v>
      </c>
    </row>
    <row r="19" spans="1:8" x14ac:dyDescent="0.2">
      <c r="A19" s="49">
        <v>2600</v>
      </c>
      <c r="B19" s="11" t="s">
        <v>80</v>
      </c>
      <c r="C19" s="15">
        <v>315378.13</v>
      </c>
      <c r="D19" s="15">
        <v>171073.25</v>
      </c>
      <c r="E19" s="15">
        <f t="shared" si="0"/>
        <v>486451.38</v>
      </c>
      <c r="F19" s="15">
        <v>460395.53</v>
      </c>
      <c r="G19" s="15">
        <v>450657.28000000003</v>
      </c>
      <c r="H19" s="15">
        <f t="shared" si="1"/>
        <v>26055.849999999977</v>
      </c>
    </row>
    <row r="20" spans="1:8" x14ac:dyDescent="0.2">
      <c r="A20" s="49">
        <v>2700</v>
      </c>
      <c r="B20" s="11" t="s">
        <v>81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71000</v>
      </c>
      <c r="D22" s="15">
        <v>27943.27</v>
      </c>
      <c r="E22" s="15">
        <f t="shared" si="0"/>
        <v>98943.27</v>
      </c>
      <c r="F22" s="15">
        <v>56144.480000000003</v>
      </c>
      <c r="G22" s="15">
        <v>56144.480000000003</v>
      </c>
      <c r="H22" s="15">
        <f t="shared" si="1"/>
        <v>42798.79</v>
      </c>
    </row>
    <row r="23" spans="1:8" x14ac:dyDescent="0.2">
      <c r="A23" s="48" t="s">
        <v>63</v>
      </c>
      <c r="B23" s="7"/>
      <c r="C23" s="15">
        <f>SUM(C24:C32)</f>
        <v>1428609.69</v>
      </c>
      <c r="D23" s="15">
        <f>SUM(D24:D32)</f>
        <v>241275.73</v>
      </c>
      <c r="E23" s="15">
        <f t="shared" si="0"/>
        <v>1669885.42</v>
      </c>
      <c r="F23" s="15">
        <f>SUM(F24:F32)</f>
        <v>1421270.46</v>
      </c>
      <c r="G23" s="15">
        <f>SUM(G24:G32)</f>
        <v>1397896.46</v>
      </c>
      <c r="H23" s="15">
        <f t="shared" si="1"/>
        <v>248614.95999999996</v>
      </c>
    </row>
    <row r="24" spans="1:8" x14ac:dyDescent="0.2">
      <c r="A24" s="49">
        <v>3100</v>
      </c>
      <c r="B24" s="11" t="s">
        <v>84</v>
      </c>
      <c r="C24" s="15">
        <v>216200</v>
      </c>
      <c r="D24" s="15">
        <v>-16841.939999999999</v>
      </c>
      <c r="E24" s="15">
        <f t="shared" si="0"/>
        <v>199358.06</v>
      </c>
      <c r="F24" s="15">
        <v>160124.70000000001</v>
      </c>
      <c r="G24" s="15">
        <v>160124.70000000001</v>
      </c>
      <c r="H24" s="15">
        <f t="shared" si="1"/>
        <v>39233.359999999986</v>
      </c>
    </row>
    <row r="25" spans="1:8" x14ac:dyDescent="0.2">
      <c r="A25" s="49">
        <v>3200</v>
      </c>
      <c r="B25" s="11" t="s">
        <v>85</v>
      </c>
      <c r="C25" s="15">
        <v>35500</v>
      </c>
      <c r="D25" s="15">
        <v>-8000</v>
      </c>
      <c r="E25" s="15">
        <f t="shared" si="0"/>
        <v>27500</v>
      </c>
      <c r="F25" s="15">
        <v>15725.44</v>
      </c>
      <c r="G25" s="15">
        <v>15725.44</v>
      </c>
      <c r="H25" s="15">
        <f t="shared" si="1"/>
        <v>11774.56</v>
      </c>
    </row>
    <row r="26" spans="1:8" x14ac:dyDescent="0.2">
      <c r="A26" s="49">
        <v>3300</v>
      </c>
      <c r="B26" s="11" t="s">
        <v>86</v>
      </c>
      <c r="C26" s="15">
        <v>86301.22</v>
      </c>
      <c r="D26" s="15">
        <v>-19448.22</v>
      </c>
      <c r="E26" s="15">
        <f t="shared" si="0"/>
        <v>66853</v>
      </c>
      <c r="F26" s="15">
        <v>31932.720000000001</v>
      </c>
      <c r="G26" s="15">
        <v>31932.720000000001</v>
      </c>
      <c r="H26" s="15">
        <f t="shared" si="1"/>
        <v>34920.28</v>
      </c>
    </row>
    <row r="27" spans="1:8" x14ac:dyDescent="0.2">
      <c r="A27" s="49">
        <v>3400</v>
      </c>
      <c r="B27" s="11" t="s">
        <v>87</v>
      </c>
      <c r="C27" s="15">
        <v>116500</v>
      </c>
      <c r="D27" s="15">
        <v>75598.77</v>
      </c>
      <c r="E27" s="15">
        <f t="shared" si="0"/>
        <v>192098.77000000002</v>
      </c>
      <c r="F27" s="15">
        <v>141879.5</v>
      </c>
      <c r="G27" s="15">
        <v>141879.5</v>
      </c>
      <c r="H27" s="15">
        <f t="shared" si="1"/>
        <v>50219.270000000019</v>
      </c>
    </row>
    <row r="28" spans="1:8" x14ac:dyDescent="0.2">
      <c r="A28" s="49">
        <v>3500</v>
      </c>
      <c r="B28" s="11" t="s">
        <v>88</v>
      </c>
      <c r="C28" s="15">
        <v>289426.09999999998</v>
      </c>
      <c r="D28" s="15">
        <v>230453.6</v>
      </c>
      <c r="E28" s="15">
        <f t="shared" si="0"/>
        <v>519879.69999999995</v>
      </c>
      <c r="F28" s="15">
        <v>445207.3</v>
      </c>
      <c r="G28" s="15">
        <v>445207.3</v>
      </c>
      <c r="H28" s="15">
        <f t="shared" si="1"/>
        <v>74672.399999999965</v>
      </c>
    </row>
    <row r="29" spans="1:8" x14ac:dyDescent="0.2">
      <c r="A29" s="49">
        <v>3600</v>
      </c>
      <c r="B29" s="11" t="s">
        <v>89</v>
      </c>
      <c r="C29" s="15">
        <v>16000</v>
      </c>
      <c r="D29" s="15">
        <v>-3279.2</v>
      </c>
      <c r="E29" s="15">
        <f t="shared" si="0"/>
        <v>12720.8</v>
      </c>
      <c r="F29" s="15">
        <v>0</v>
      </c>
      <c r="G29" s="15">
        <v>0</v>
      </c>
      <c r="H29" s="15">
        <f t="shared" si="1"/>
        <v>12720.8</v>
      </c>
    </row>
    <row r="30" spans="1:8" x14ac:dyDescent="0.2">
      <c r="A30" s="49">
        <v>3700</v>
      </c>
      <c r="B30" s="11" t="s">
        <v>90</v>
      </c>
      <c r="C30" s="15">
        <v>15800</v>
      </c>
      <c r="D30" s="15">
        <v>-2952</v>
      </c>
      <c r="E30" s="15">
        <f t="shared" si="0"/>
        <v>12848</v>
      </c>
      <c r="F30" s="15">
        <v>6683.35</v>
      </c>
      <c r="G30" s="15">
        <v>6683.35</v>
      </c>
      <c r="H30" s="15">
        <f t="shared" si="1"/>
        <v>6164.65</v>
      </c>
    </row>
    <row r="31" spans="1:8" x14ac:dyDescent="0.2">
      <c r="A31" s="49">
        <v>3800</v>
      </c>
      <c r="B31" s="11" t="s">
        <v>91</v>
      </c>
      <c r="C31" s="15">
        <v>456164.71</v>
      </c>
      <c r="D31" s="15">
        <v>-26271.43</v>
      </c>
      <c r="E31" s="15">
        <f t="shared" si="0"/>
        <v>429893.28</v>
      </c>
      <c r="F31" s="15">
        <v>432361.59</v>
      </c>
      <c r="G31" s="15">
        <v>432361.59</v>
      </c>
      <c r="H31" s="15">
        <f t="shared" si="1"/>
        <v>-2468.3099999999977</v>
      </c>
    </row>
    <row r="32" spans="1:8" x14ac:dyDescent="0.2">
      <c r="A32" s="49">
        <v>3900</v>
      </c>
      <c r="B32" s="11" t="s">
        <v>19</v>
      </c>
      <c r="C32" s="15">
        <v>196717.66</v>
      </c>
      <c r="D32" s="15">
        <v>12016.15</v>
      </c>
      <c r="E32" s="15">
        <f t="shared" si="0"/>
        <v>208733.81</v>
      </c>
      <c r="F32" s="15">
        <v>187355.86</v>
      </c>
      <c r="G32" s="15">
        <v>163981.85999999999</v>
      </c>
      <c r="H32" s="15">
        <f t="shared" si="1"/>
        <v>21377.950000000012</v>
      </c>
    </row>
    <row r="33" spans="1:8" x14ac:dyDescent="0.2">
      <c r="A33" s="48" t="s">
        <v>64</v>
      </c>
      <c r="B33" s="7"/>
      <c r="C33" s="15">
        <f>SUM(C34:C42)</f>
        <v>817058.82000000007</v>
      </c>
      <c r="D33" s="15">
        <f>SUM(D34:D42)</f>
        <v>-138307.72</v>
      </c>
      <c r="E33" s="15">
        <f t="shared" si="0"/>
        <v>678751.10000000009</v>
      </c>
      <c r="F33" s="15">
        <f>SUM(F34:F42)</f>
        <v>485841.98</v>
      </c>
      <c r="G33" s="15">
        <f>SUM(G34:G42)</f>
        <v>441006.42</v>
      </c>
      <c r="H33" s="15">
        <f t="shared" si="1"/>
        <v>192909.12000000011</v>
      </c>
    </row>
    <row r="34" spans="1:8" x14ac:dyDescent="0.2">
      <c r="A34" s="49">
        <v>4100</v>
      </c>
      <c r="B34" s="11" t="s">
        <v>92</v>
      </c>
      <c r="C34" s="15">
        <v>642663.75</v>
      </c>
      <c r="D34" s="15">
        <v>-143385.72</v>
      </c>
      <c r="E34" s="15">
        <f t="shared" si="0"/>
        <v>499278.03</v>
      </c>
      <c r="F34" s="15">
        <v>329042.56</v>
      </c>
      <c r="G34" s="15">
        <v>284207</v>
      </c>
      <c r="H34" s="15">
        <f t="shared" si="1"/>
        <v>170235.47000000003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95000</v>
      </c>
      <c r="D37" s="15">
        <v>5078</v>
      </c>
      <c r="E37" s="15">
        <f t="shared" si="0"/>
        <v>100078</v>
      </c>
      <c r="F37" s="15">
        <v>77408.289999999994</v>
      </c>
      <c r="G37" s="15">
        <v>77408.289999999994</v>
      </c>
      <c r="H37" s="15">
        <f t="shared" si="1"/>
        <v>22669.710000000006</v>
      </c>
    </row>
    <row r="38" spans="1:8" x14ac:dyDescent="0.2">
      <c r="A38" s="49">
        <v>4500</v>
      </c>
      <c r="B38" s="11" t="s">
        <v>41</v>
      </c>
      <c r="C38" s="15">
        <v>79395.070000000007</v>
      </c>
      <c r="D38" s="15">
        <v>0</v>
      </c>
      <c r="E38" s="15">
        <f t="shared" si="0"/>
        <v>79395.070000000007</v>
      </c>
      <c r="F38" s="15">
        <v>79391.13</v>
      </c>
      <c r="G38" s="15">
        <v>79391.13</v>
      </c>
      <c r="H38" s="15">
        <f t="shared" si="1"/>
        <v>3.9400000000023283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303715.88</v>
      </c>
      <c r="D43" s="15">
        <f>SUM(D44:D52)</f>
        <v>633551.93000000005</v>
      </c>
      <c r="E43" s="15">
        <f t="shared" si="0"/>
        <v>937267.81</v>
      </c>
      <c r="F43" s="15">
        <f>SUM(F44:F52)</f>
        <v>893331.76</v>
      </c>
      <c r="G43" s="15">
        <f>SUM(G44:G52)</f>
        <v>893331.76</v>
      </c>
      <c r="H43" s="15">
        <f t="shared" si="1"/>
        <v>43936.050000000047</v>
      </c>
    </row>
    <row r="44" spans="1:8" x14ac:dyDescent="0.2">
      <c r="A44" s="49">
        <v>5100</v>
      </c>
      <c r="B44" s="11" t="s">
        <v>99</v>
      </c>
      <c r="C44" s="15">
        <v>40000</v>
      </c>
      <c r="D44" s="15">
        <v>49611.66</v>
      </c>
      <c r="E44" s="15">
        <f t="shared" si="0"/>
        <v>89611.66</v>
      </c>
      <c r="F44" s="15">
        <v>55077.61</v>
      </c>
      <c r="G44" s="15">
        <v>55077.61</v>
      </c>
      <c r="H44" s="15">
        <f t="shared" si="1"/>
        <v>34534.050000000003</v>
      </c>
    </row>
    <row r="45" spans="1:8" x14ac:dyDescent="0.2">
      <c r="A45" s="49">
        <v>5200</v>
      </c>
      <c r="B45" s="11" t="s">
        <v>100</v>
      </c>
      <c r="C45" s="15">
        <v>3100</v>
      </c>
      <c r="D45" s="15">
        <v>898</v>
      </c>
      <c r="E45" s="15">
        <f t="shared" si="0"/>
        <v>3998</v>
      </c>
      <c r="F45" s="15">
        <v>3998</v>
      </c>
      <c r="G45" s="15">
        <v>3998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5000</v>
      </c>
      <c r="D46" s="15">
        <v>-5000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255615.88</v>
      </c>
      <c r="D47" s="15">
        <v>484384.12</v>
      </c>
      <c r="E47" s="15">
        <f t="shared" si="0"/>
        <v>740000</v>
      </c>
      <c r="F47" s="15">
        <v>730800</v>
      </c>
      <c r="G47" s="15">
        <v>730800</v>
      </c>
      <c r="H47" s="15">
        <f t="shared" si="1"/>
        <v>9200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103658.15</v>
      </c>
      <c r="E49" s="15">
        <f t="shared" si="0"/>
        <v>103658.15</v>
      </c>
      <c r="F49" s="15">
        <v>103456.15</v>
      </c>
      <c r="G49" s="15">
        <v>103456.15</v>
      </c>
      <c r="H49" s="15">
        <f t="shared" si="1"/>
        <v>202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1999405.71</v>
      </c>
      <c r="E53" s="15">
        <f t="shared" si="0"/>
        <v>1999405.71</v>
      </c>
      <c r="F53" s="15">
        <f>SUM(F54:F56)</f>
        <v>1758089.32</v>
      </c>
      <c r="G53" s="15">
        <f>SUM(G54:G56)</f>
        <v>1758089.32</v>
      </c>
      <c r="H53" s="15">
        <f t="shared" si="1"/>
        <v>241316.3899999999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1999405.71</v>
      </c>
      <c r="E55" s="15">
        <f t="shared" si="0"/>
        <v>1999405.71</v>
      </c>
      <c r="F55" s="15">
        <v>1758089.32</v>
      </c>
      <c r="G55" s="15">
        <v>1758089.32</v>
      </c>
      <c r="H55" s="15">
        <f t="shared" si="1"/>
        <v>241316.3899999999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15181862.609999999</v>
      </c>
      <c r="D77" s="17">
        <f t="shared" si="4"/>
        <v>4005099.88</v>
      </c>
      <c r="E77" s="17">
        <f t="shared" si="4"/>
        <v>19186962.489999998</v>
      </c>
      <c r="F77" s="17">
        <f t="shared" si="4"/>
        <v>17010244.239999998</v>
      </c>
      <c r="G77" s="17">
        <f t="shared" si="4"/>
        <v>16932296.43</v>
      </c>
      <c r="H77" s="17">
        <f t="shared" si="4"/>
        <v>2176718.2499999972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14798751.66</v>
      </c>
      <c r="D6" s="50">
        <v>1372142.24</v>
      </c>
      <c r="E6" s="50">
        <f>C6+D6</f>
        <v>16170893.9</v>
      </c>
      <c r="F6" s="50">
        <v>14279432.029999999</v>
      </c>
      <c r="G6" s="50">
        <v>14201484.220000001</v>
      </c>
      <c r="H6" s="50">
        <f>E6-F6</f>
        <v>1891461.870000001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303715.88</v>
      </c>
      <c r="D8" s="50">
        <v>2632957.64</v>
      </c>
      <c r="E8" s="50">
        <f>C8+D8</f>
        <v>2936673.52</v>
      </c>
      <c r="F8" s="50">
        <v>2651421.08</v>
      </c>
      <c r="G8" s="50">
        <v>2651421.08</v>
      </c>
      <c r="H8" s="50">
        <f>E8-F8</f>
        <v>285252.43999999994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79395.070000000007</v>
      </c>
      <c r="D12" s="50">
        <v>0</v>
      </c>
      <c r="E12" s="50">
        <f>C12+D12</f>
        <v>79395.070000000007</v>
      </c>
      <c r="F12" s="50">
        <v>79391.13</v>
      </c>
      <c r="G12" s="50">
        <v>79391.13</v>
      </c>
      <c r="H12" s="50">
        <f>E12-F12</f>
        <v>3.9400000000023283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15181862.610000001</v>
      </c>
      <c r="D16" s="17">
        <f>SUM(D6+D8+D10+D12+D14)</f>
        <v>4005099.88</v>
      </c>
      <c r="E16" s="17">
        <f>SUM(E6+E8+E10+E12+E14)</f>
        <v>19186962.490000002</v>
      </c>
      <c r="F16" s="17">
        <f t="shared" ref="F16:H16" si="0">SUM(F6+F8+F10+F12+F14)</f>
        <v>17010244.239999998</v>
      </c>
      <c r="G16" s="17">
        <f t="shared" si="0"/>
        <v>16932296.43</v>
      </c>
      <c r="H16" s="17">
        <f t="shared" si="0"/>
        <v>2176718.2500000009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opLeftCell="A44" workbookViewId="0">
      <selection activeCell="D68" sqref="D6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145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1254098.8400000001</v>
      </c>
      <c r="D7" s="15">
        <v>-388371.52</v>
      </c>
      <c r="E7" s="15">
        <f>C7+D7</f>
        <v>865727.32000000007</v>
      </c>
      <c r="F7" s="15">
        <v>840722.88</v>
      </c>
      <c r="G7" s="15">
        <v>838722.61</v>
      </c>
      <c r="H7" s="15">
        <f>E7-F7</f>
        <v>25004.440000000061</v>
      </c>
    </row>
    <row r="8" spans="1:8" x14ac:dyDescent="0.2">
      <c r="A8" s="4" t="s">
        <v>131</v>
      </c>
      <c r="B8" s="22"/>
      <c r="C8" s="15">
        <v>818215.13</v>
      </c>
      <c r="D8" s="15">
        <v>537034.14</v>
      </c>
      <c r="E8" s="15">
        <f t="shared" ref="E8:E13" si="0">C8+D8</f>
        <v>1355249.27</v>
      </c>
      <c r="F8" s="15">
        <v>1228386.3400000001</v>
      </c>
      <c r="G8" s="15">
        <v>1220638.2</v>
      </c>
      <c r="H8" s="15">
        <f t="shared" ref="H8:H13" si="1">E8-F8</f>
        <v>126862.92999999993</v>
      </c>
    </row>
    <row r="9" spans="1:8" x14ac:dyDescent="0.2">
      <c r="A9" s="4" t="s">
        <v>132</v>
      </c>
      <c r="B9" s="22"/>
      <c r="C9" s="15">
        <v>377950.97</v>
      </c>
      <c r="D9" s="15">
        <v>2189.66</v>
      </c>
      <c r="E9" s="15">
        <f t="shared" si="0"/>
        <v>380140.62999999995</v>
      </c>
      <c r="F9" s="15">
        <v>350481.36</v>
      </c>
      <c r="G9" s="15">
        <v>349258.38</v>
      </c>
      <c r="H9" s="15">
        <f t="shared" si="1"/>
        <v>29659.26999999996</v>
      </c>
    </row>
    <row r="10" spans="1:8" x14ac:dyDescent="0.2">
      <c r="A10" s="4" t="s">
        <v>133</v>
      </c>
      <c r="B10" s="22"/>
      <c r="C10" s="15">
        <v>1665763.05</v>
      </c>
      <c r="D10" s="15">
        <v>-169995.82</v>
      </c>
      <c r="E10" s="15">
        <f t="shared" si="0"/>
        <v>1495767.23</v>
      </c>
      <c r="F10" s="15">
        <v>1450279.25</v>
      </c>
      <c r="G10" s="15">
        <v>1433355.14</v>
      </c>
      <c r="H10" s="15">
        <f t="shared" si="1"/>
        <v>45487.979999999981</v>
      </c>
    </row>
    <row r="11" spans="1:8" x14ac:dyDescent="0.2">
      <c r="A11" s="4" t="s">
        <v>134</v>
      </c>
      <c r="B11" s="22"/>
      <c r="C11" s="15">
        <v>884833.47</v>
      </c>
      <c r="D11" s="15">
        <v>212495.49</v>
      </c>
      <c r="E11" s="15">
        <f t="shared" si="0"/>
        <v>1097328.96</v>
      </c>
      <c r="F11" s="15">
        <v>1007905.09</v>
      </c>
      <c r="G11" s="15">
        <v>1006387.93</v>
      </c>
      <c r="H11" s="15">
        <f t="shared" si="1"/>
        <v>89423.87</v>
      </c>
    </row>
    <row r="12" spans="1:8" x14ac:dyDescent="0.2">
      <c r="A12" s="4" t="s">
        <v>135</v>
      </c>
      <c r="B12" s="22"/>
      <c r="C12" s="15">
        <v>478609.02</v>
      </c>
      <c r="D12" s="15">
        <v>97127.54</v>
      </c>
      <c r="E12" s="15">
        <f t="shared" si="0"/>
        <v>575736.56000000006</v>
      </c>
      <c r="F12" s="15">
        <v>448534.75</v>
      </c>
      <c r="G12" s="15">
        <v>447714.2</v>
      </c>
      <c r="H12" s="15">
        <f t="shared" si="1"/>
        <v>127201.81000000006</v>
      </c>
    </row>
    <row r="13" spans="1:8" x14ac:dyDescent="0.2">
      <c r="A13" s="4" t="s">
        <v>136</v>
      </c>
      <c r="B13" s="22"/>
      <c r="C13" s="15">
        <v>794633.85</v>
      </c>
      <c r="D13" s="15">
        <v>-36867.11</v>
      </c>
      <c r="E13" s="15">
        <f t="shared" si="0"/>
        <v>757766.74</v>
      </c>
      <c r="F13" s="15">
        <v>733710.42</v>
      </c>
      <c r="G13" s="15">
        <v>715839.58</v>
      </c>
      <c r="H13" s="15">
        <f t="shared" si="1"/>
        <v>24056.319999999949</v>
      </c>
    </row>
    <row r="14" spans="1:8" x14ac:dyDescent="0.2">
      <c r="A14" s="4" t="s">
        <v>137</v>
      </c>
      <c r="B14" s="22"/>
      <c r="C14" s="15">
        <v>572101.19999999995</v>
      </c>
      <c r="D14" s="15">
        <v>68678.880000000005</v>
      </c>
      <c r="E14" s="15">
        <f t="shared" ref="E14" si="2">C14+D14</f>
        <v>640780.07999999996</v>
      </c>
      <c r="F14" s="15">
        <v>616277.11</v>
      </c>
      <c r="G14" s="15">
        <v>614914.38</v>
      </c>
      <c r="H14" s="15">
        <f t="shared" ref="H14" si="3">E14-F14</f>
        <v>24502.969999999972</v>
      </c>
    </row>
    <row r="15" spans="1:8" x14ac:dyDescent="0.2">
      <c r="A15" s="4" t="s">
        <v>138</v>
      </c>
      <c r="B15" s="22"/>
      <c r="C15" s="15">
        <v>727902.92</v>
      </c>
      <c r="D15" s="15">
        <v>158462.81</v>
      </c>
      <c r="E15" s="15">
        <f t="shared" ref="E15" si="4">C15+D15</f>
        <v>886365.73</v>
      </c>
      <c r="F15" s="15">
        <v>853937.65</v>
      </c>
      <c r="G15" s="15">
        <v>836820.6</v>
      </c>
      <c r="H15" s="15">
        <f t="shared" ref="H15" si="5">E15-F15</f>
        <v>32428.079999999958</v>
      </c>
    </row>
    <row r="16" spans="1:8" x14ac:dyDescent="0.2">
      <c r="A16" s="4" t="s">
        <v>139</v>
      </c>
      <c r="B16" s="22"/>
      <c r="C16" s="15">
        <v>2196107.08</v>
      </c>
      <c r="D16" s="15">
        <v>-451740.52</v>
      </c>
      <c r="E16" s="15">
        <f t="shared" ref="E16" si="6">C16+D16</f>
        <v>1744366.56</v>
      </c>
      <c r="F16" s="15">
        <v>1699869.52</v>
      </c>
      <c r="G16" s="15">
        <v>1696086.68</v>
      </c>
      <c r="H16" s="15">
        <f t="shared" ref="H16" si="7">E16-F16</f>
        <v>44497.040000000037</v>
      </c>
    </row>
    <row r="17" spans="1:8" x14ac:dyDescent="0.2">
      <c r="A17" s="4" t="s">
        <v>140</v>
      </c>
      <c r="B17" s="22"/>
      <c r="C17" s="15">
        <v>1500</v>
      </c>
      <c r="D17" s="15">
        <v>395476.82</v>
      </c>
      <c r="E17" s="15">
        <f t="shared" ref="E17" si="8">C17+D17</f>
        <v>396976.82</v>
      </c>
      <c r="F17" s="15">
        <v>389418.19</v>
      </c>
      <c r="G17" s="15">
        <v>388574.07</v>
      </c>
      <c r="H17" s="15">
        <f t="shared" ref="H17" si="9">E17-F17</f>
        <v>7558.6300000000047</v>
      </c>
    </row>
    <row r="18" spans="1:8" x14ac:dyDescent="0.2">
      <c r="A18" s="4" t="s">
        <v>141</v>
      </c>
      <c r="B18" s="22"/>
      <c r="C18" s="15">
        <v>79395.070000000007</v>
      </c>
      <c r="D18" s="15">
        <v>0</v>
      </c>
      <c r="E18" s="15">
        <f t="shared" ref="E18" si="10">C18+D18</f>
        <v>79395.070000000007</v>
      </c>
      <c r="F18" s="15">
        <v>79391.13</v>
      </c>
      <c r="G18" s="15">
        <v>79391.13</v>
      </c>
      <c r="H18" s="15">
        <f t="shared" ref="H18" si="11">E18-F18</f>
        <v>3.9400000000023283</v>
      </c>
    </row>
    <row r="19" spans="1:8" x14ac:dyDescent="0.2">
      <c r="A19" s="4" t="s">
        <v>142</v>
      </c>
      <c r="B19" s="22"/>
      <c r="C19" s="15">
        <v>2212217.21</v>
      </c>
      <c r="D19" s="15">
        <v>-403769.52</v>
      </c>
      <c r="E19" s="15">
        <f t="shared" ref="E19" si="12">C19+D19</f>
        <v>1808447.69</v>
      </c>
      <c r="F19" s="15">
        <v>1657084.14</v>
      </c>
      <c r="G19" s="15">
        <v>1654516.3</v>
      </c>
      <c r="H19" s="15">
        <f t="shared" ref="H19" si="13">E19-F19</f>
        <v>151363.55000000005</v>
      </c>
    </row>
    <row r="20" spans="1:8" x14ac:dyDescent="0.2">
      <c r="A20" s="4" t="s">
        <v>143</v>
      </c>
      <c r="B20" s="22"/>
      <c r="C20" s="15">
        <v>2853579.15</v>
      </c>
      <c r="D20" s="15">
        <v>4013115.95</v>
      </c>
      <c r="E20" s="15">
        <f t="shared" ref="E20" si="14">C20+D20</f>
        <v>6866695.0999999996</v>
      </c>
      <c r="F20" s="15">
        <v>5424391.6299999999</v>
      </c>
      <c r="G20" s="15">
        <v>5420533.1399999997</v>
      </c>
      <c r="H20" s="15">
        <f t="shared" ref="H20" si="15">E20-F20</f>
        <v>1442303.4699999997</v>
      </c>
    </row>
    <row r="21" spans="1:8" x14ac:dyDescent="0.2">
      <c r="A21" s="4" t="s">
        <v>144</v>
      </c>
      <c r="B21" s="22"/>
      <c r="C21" s="15">
        <v>264955.65000000002</v>
      </c>
      <c r="D21" s="15">
        <v>-28736.92</v>
      </c>
      <c r="E21" s="15">
        <f t="shared" ref="E21" si="16">C21+D21</f>
        <v>236218.73000000004</v>
      </c>
      <c r="F21" s="15">
        <v>229854.78</v>
      </c>
      <c r="G21" s="15">
        <v>229544.09</v>
      </c>
      <c r="H21" s="15">
        <f t="shared" ref="H21" si="17">E21-F21</f>
        <v>6363.9500000000407</v>
      </c>
    </row>
    <row r="22" spans="1:8" x14ac:dyDescent="0.2">
      <c r="A22" s="4"/>
      <c r="B22" s="22"/>
      <c r="C22" s="15"/>
      <c r="D22" s="15"/>
      <c r="E22" s="15"/>
      <c r="F22" s="15"/>
      <c r="G22" s="15"/>
      <c r="H22" s="15"/>
    </row>
    <row r="23" spans="1:8" x14ac:dyDescent="0.2">
      <c r="A23" s="4"/>
      <c r="B23" s="25"/>
      <c r="C23" s="16"/>
      <c r="D23" s="16"/>
      <c r="E23" s="16"/>
      <c r="F23" s="16"/>
      <c r="G23" s="16"/>
      <c r="H23" s="16"/>
    </row>
    <row r="24" spans="1:8" x14ac:dyDescent="0.2">
      <c r="A24" s="26"/>
      <c r="B24" s="47" t="s">
        <v>53</v>
      </c>
      <c r="C24" s="23">
        <f t="shared" ref="C24:H24" si="18">SUM(C7:C23)</f>
        <v>15181862.610000003</v>
      </c>
      <c r="D24" s="23">
        <f t="shared" si="18"/>
        <v>4005099.8800000004</v>
      </c>
      <c r="E24" s="23">
        <f t="shared" si="18"/>
        <v>19186962.490000002</v>
      </c>
      <c r="F24" s="23">
        <f t="shared" si="18"/>
        <v>17010244.240000002</v>
      </c>
      <c r="G24" s="23">
        <f t="shared" si="18"/>
        <v>16932296.43</v>
      </c>
      <c r="H24" s="23">
        <f t="shared" si="18"/>
        <v>2176718.25</v>
      </c>
    </row>
    <row r="27" spans="1:8" ht="45" customHeight="1" x14ac:dyDescent="0.2">
      <c r="A27" s="52" t="s">
        <v>146</v>
      </c>
      <c r="B27" s="53"/>
      <c r="C27" s="53"/>
      <c r="D27" s="53"/>
      <c r="E27" s="53"/>
      <c r="F27" s="53"/>
      <c r="G27" s="53"/>
      <c r="H27" s="54"/>
    </row>
    <row r="29" spans="1:8" x14ac:dyDescent="0.2">
      <c r="A29" s="57" t="s">
        <v>54</v>
      </c>
      <c r="B29" s="58"/>
      <c r="C29" s="52" t="s">
        <v>60</v>
      </c>
      <c r="D29" s="53"/>
      <c r="E29" s="53"/>
      <c r="F29" s="53"/>
      <c r="G29" s="54"/>
      <c r="H29" s="55" t="s">
        <v>59</v>
      </c>
    </row>
    <row r="30" spans="1:8" ht="22.5" x14ac:dyDescent="0.2">
      <c r="A30" s="59"/>
      <c r="B30" s="60"/>
      <c r="C30" s="9" t="s">
        <v>55</v>
      </c>
      <c r="D30" s="9" t="s">
        <v>125</v>
      </c>
      <c r="E30" s="9" t="s">
        <v>56</v>
      </c>
      <c r="F30" s="9" t="s">
        <v>57</v>
      </c>
      <c r="G30" s="9" t="s">
        <v>58</v>
      </c>
      <c r="H30" s="56"/>
    </row>
    <row r="31" spans="1:8" x14ac:dyDescent="0.2">
      <c r="A31" s="61"/>
      <c r="B31" s="62"/>
      <c r="C31" s="10">
        <v>1</v>
      </c>
      <c r="D31" s="10">
        <v>2</v>
      </c>
      <c r="E31" s="10" t="s">
        <v>126</v>
      </c>
      <c r="F31" s="10">
        <v>4</v>
      </c>
      <c r="G31" s="10">
        <v>5</v>
      </c>
      <c r="H31" s="10" t="s">
        <v>127</v>
      </c>
    </row>
    <row r="32" spans="1:8" x14ac:dyDescent="0.2">
      <c r="A32" s="28"/>
      <c r="B32" s="29"/>
      <c r="C32" s="33"/>
      <c r="D32" s="33"/>
      <c r="E32" s="33"/>
      <c r="F32" s="33"/>
      <c r="G32" s="33"/>
      <c r="H32" s="33"/>
    </row>
    <row r="33" spans="1:8" x14ac:dyDescent="0.2">
      <c r="A33" s="4" t="s">
        <v>8</v>
      </c>
      <c r="B33" s="2"/>
      <c r="C33" s="34">
        <v>0</v>
      </c>
      <c r="D33" s="34">
        <v>0</v>
      </c>
      <c r="E33" s="34">
        <f>C33+D33</f>
        <v>0</v>
      </c>
      <c r="F33" s="34">
        <v>0</v>
      </c>
      <c r="G33" s="34">
        <v>0</v>
      </c>
      <c r="H33" s="34">
        <f>E33-F33</f>
        <v>0</v>
      </c>
    </row>
    <row r="34" spans="1:8" x14ac:dyDescent="0.2">
      <c r="A34" s="4" t="s">
        <v>9</v>
      </c>
      <c r="B34" s="2"/>
      <c r="C34" s="34">
        <v>0</v>
      </c>
      <c r="D34" s="34">
        <v>0</v>
      </c>
      <c r="E34" s="34">
        <f t="shared" ref="E34:E36" si="19">C34+D34</f>
        <v>0</v>
      </c>
      <c r="F34" s="34">
        <v>0</v>
      </c>
      <c r="G34" s="34">
        <v>0</v>
      </c>
      <c r="H34" s="34">
        <f t="shared" ref="H34:H36" si="20">E34-F34</f>
        <v>0</v>
      </c>
    </row>
    <row r="35" spans="1:8" x14ac:dyDescent="0.2">
      <c r="A35" s="4" t="s">
        <v>10</v>
      </c>
      <c r="B35" s="2"/>
      <c r="C35" s="34">
        <v>0</v>
      </c>
      <c r="D35" s="34">
        <v>0</v>
      </c>
      <c r="E35" s="34">
        <f t="shared" si="19"/>
        <v>0</v>
      </c>
      <c r="F35" s="34">
        <v>0</v>
      </c>
      <c r="G35" s="34">
        <v>0</v>
      </c>
      <c r="H35" s="34">
        <f t="shared" si="20"/>
        <v>0</v>
      </c>
    </row>
    <row r="36" spans="1:8" x14ac:dyDescent="0.2">
      <c r="A36" s="4" t="s">
        <v>11</v>
      </c>
      <c r="B36" s="2"/>
      <c r="C36" s="34">
        <v>0</v>
      </c>
      <c r="D36" s="34">
        <v>0</v>
      </c>
      <c r="E36" s="34">
        <f t="shared" si="19"/>
        <v>0</v>
      </c>
      <c r="F36" s="34">
        <v>0</v>
      </c>
      <c r="G36" s="34">
        <v>0</v>
      </c>
      <c r="H36" s="34">
        <f t="shared" si="20"/>
        <v>0</v>
      </c>
    </row>
    <row r="37" spans="1:8" x14ac:dyDescent="0.2">
      <c r="A37" s="4"/>
      <c r="B37" s="2"/>
      <c r="C37" s="35"/>
      <c r="D37" s="35"/>
      <c r="E37" s="35"/>
      <c r="F37" s="35"/>
      <c r="G37" s="35"/>
      <c r="H37" s="35"/>
    </row>
    <row r="38" spans="1:8" x14ac:dyDescent="0.2">
      <c r="A38" s="26"/>
      <c r="B38" s="47" t="s">
        <v>53</v>
      </c>
      <c r="C38" s="23">
        <f>SUM(C33:C37)</f>
        <v>0</v>
      </c>
      <c r="D38" s="23">
        <f>SUM(D33:D37)</f>
        <v>0</v>
      </c>
      <c r="E38" s="23">
        <f>SUM(E33:E36)</f>
        <v>0</v>
      </c>
      <c r="F38" s="23">
        <f>SUM(F33:F36)</f>
        <v>0</v>
      </c>
      <c r="G38" s="23">
        <f>SUM(G33:G36)</f>
        <v>0</v>
      </c>
      <c r="H38" s="23">
        <f>SUM(H33:H36)</f>
        <v>0</v>
      </c>
    </row>
    <row r="41" spans="1:8" ht="45" customHeight="1" x14ac:dyDescent="0.2">
      <c r="A41" s="52" t="s">
        <v>147</v>
      </c>
      <c r="B41" s="53"/>
      <c r="C41" s="53"/>
      <c r="D41" s="53"/>
      <c r="E41" s="53"/>
      <c r="F41" s="53"/>
      <c r="G41" s="53"/>
      <c r="H41" s="54"/>
    </row>
    <row r="42" spans="1:8" x14ac:dyDescent="0.2">
      <c r="A42" s="57" t="s">
        <v>54</v>
      </c>
      <c r="B42" s="58"/>
      <c r="C42" s="52" t="s">
        <v>60</v>
      </c>
      <c r="D42" s="53"/>
      <c r="E42" s="53"/>
      <c r="F42" s="53"/>
      <c r="G42" s="54"/>
      <c r="H42" s="55" t="s">
        <v>59</v>
      </c>
    </row>
    <row r="43" spans="1:8" ht="22.5" x14ac:dyDescent="0.2">
      <c r="A43" s="59"/>
      <c r="B43" s="60"/>
      <c r="C43" s="9" t="s">
        <v>55</v>
      </c>
      <c r="D43" s="9" t="s">
        <v>125</v>
      </c>
      <c r="E43" s="9" t="s">
        <v>56</v>
      </c>
      <c r="F43" s="9" t="s">
        <v>57</v>
      </c>
      <c r="G43" s="9" t="s">
        <v>58</v>
      </c>
      <c r="H43" s="56"/>
    </row>
    <row r="44" spans="1:8" x14ac:dyDescent="0.2">
      <c r="A44" s="61"/>
      <c r="B44" s="62"/>
      <c r="C44" s="10">
        <v>1</v>
      </c>
      <c r="D44" s="10">
        <v>2</v>
      </c>
      <c r="E44" s="10" t="s">
        <v>126</v>
      </c>
      <c r="F44" s="10">
        <v>4</v>
      </c>
      <c r="G44" s="10">
        <v>5</v>
      </c>
      <c r="H44" s="10" t="s">
        <v>127</v>
      </c>
    </row>
    <row r="45" spans="1:8" x14ac:dyDescent="0.2">
      <c r="A45" s="28"/>
      <c r="B45" s="29"/>
      <c r="C45" s="33"/>
      <c r="D45" s="33"/>
      <c r="E45" s="33"/>
      <c r="F45" s="33"/>
      <c r="G45" s="33"/>
      <c r="H45" s="33"/>
    </row>
    <row r="46" spans="1:8" ht="22.5" x14ac:dyDescent="0.2">
      <c r="A46" s="4"/>
      <c r="B46" s="31" t="s">
        <v>13</v>
      </c>
      <c r="C46" s="34">
        <v>15181862.610000003</v>
      </c>
      <c r="D46" s="34">
        <v>4005099.8800000004</v>
      </c>
      <c r="E46" s="34">
        <v>19186962.490000002</v>
      </c>
      <c r="F46" s="34">
        <v>17010244.240000002</v>
      </c>
      <c r="G46" s="34">
        <v>16932296.43</v>
      </c>
      <c r="H46" s="34">
        <v>2176718.25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x14ac:dyDescent="0.2">
      <c r="A48" s="4"/>
      <c r="B48" s="31" t="s">
        <v>12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14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26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ht="22.5" x14ac:dyDescent="0.2">
      <c r="A54" s="4"/>
      <c r="B54" s="31" t="s">
        <v>27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4"/>
      <c r="B55" s="31"/>
      <c r="C55" s="34"/>
      <c r="D55" s="34"/>
      <c r="E55" s="34"/>
      <c r="F55" s="34"/>
      <c r="G55" s="34"/>
      <c r="H55" s="34"/>
    </row>
    <row r="56" spans="1:8" ht="22.5" x14ac:dyDescent="0.2">
      <c r="A56" s="4"/>
      <c r="B56" s="31" t="s">
        <v>34</v>
      </c>
      <c r="C56" s="34">
        <v>0</v>
      </c>
      <c r="D56" s="34">
        <v>0</v>
      </c>
      <c r="E56" s="34">
        <f>C56+D56</f>
        <v>0</v>
      </c>
      <c r="F56" s="34">
        <v>0</v>
      </c>
      <c r="G56" s="34">
        <v>0</v>
      </c>
      <c r="H56" s="34">
        <f>E56-F56</f>
        <v>0</v>
      </c>
    </row>
    <row r="57" spans="1:8" x14ac:dyDescent="0.2">
      <c r="A57" s="4"/>
      <c r="B57" s="31"/>
      <c r="C57" s="34"/>
      <c r="D57" s="34"/>
      <c r="E57" s="34"/>
      <c r="F57" s="34"/>
      <c r="G57" s="34"/>
      <c r="H57" s="34"/>
    </row>
    <row r="58" spans="1:8" x14ac:dyDescent="0.2">
      <c r="A58" s="4"/>
      <c r="B58" s="31" t="s">
        <v>15</v>
      </c>
      <c r="C58" s="34">
        <v>0</v>
      </c>
      <c r="D58" s="34">
        <v>0</v>
      </c>
      <c r="E58" s="34">
        <f>C58+D58</f>
        <v>0</v>
      </c>
      <c r="F58" s="34">
        <v>0</v>
      </c>
      <c r="G58" s="34">
        <v>0</v>
      </c>
      <c r="H58" s="34">
        <f>E58-F58</f>
        <v>0</v>
      </c>
    </row>
    <row r="59" spans="1:8" x14ac:dyDescent="0.2">
      <c r="A59" s="30"/>
      <c r="B59" s="32"/>
      <c r="C59" s="35"/>
      <c r="D59" s="35"/>
      <c r="E59" s="35"/>
      <c r="F59" s="35"/>
      <c r="G59" s="35"/>
      <c r="H59" s="35"/>
    </row>
    <row r="60" spans="1:8" x14ac:dyDescent="0.2">
      <c r="A60" s="26"/>
      <c r="B60" s="47" t="s">
        <v>53</v>
      </c>
      <c r="C60" s="23">
        <f t="shared" ref="C60:H60" si="21">SUM(C46:C58)</f>
        <v>15181862.610000003</v>
      </c>
      <c r="D60" s="23">
        <f t="shared" si="21"/>
        <v>4005099.8800000004</v>
      </c>
      <c r="E60" s="23">
        <f t="shared" si="21"/>
        <v>19186962.490000002</v>
      </c>
      <c r="F60" s="23">
        <f t="shared" si="21"/>
        <v>17010244.240000002</v>
      </c>
      <c r="G60" s="23">
        <f t="shared" si="21"/>
        <v>16932296.43</v>
      </c>
      <c r="H60" s="23">
        <f t="shared" si="21"/>
        <v>2176718.25</v>
      </c>
    </row>
  </sheetData>
  <sheetProtection formatCells="0" formatColumns="0" formatRows="0" insertRows="0" deleteRows="0" autoFilter="0"/>
  <mergeCells count="12">
    <mergeCell ref="A41:H41"/>
    <mergeCell ref="A42:B44"/>
    <mergeCell ref="C42:G42"/>
    <mergeCell ref="H42:H43"/>
    <mergeCell ref="C29:G29"/>
    <mergeCell ref="H29:H30"/>
    <mergeCell ref="A1:H1"/>
    <mergeCell ref="A3:B5"/>
    <mergeCell ref="A27:H27"/>
    <mergeCell ref="A29:B3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7022883.4699999997</v>
      </c>
      <c r="D6" s="15">
        <f t="shared" si="0"/>
        <v>3951567.81</v>
      </c>
      <c r="E6" s="15">
        <f t="shared" si="0"/>
        <v>10974451.279999999</v>
      </c>
      <c r="F6" s="15">
        <f t="shared" si="0"/>
        <v>9252564.4199999999</v>
      </c>
      <c r="G6" s="15">
        <f t="shared" si="0"/>
        <v>9227193.1900000013</v>
      </c>
      <c r="H6" s="15">
        <f t="shared" si="0"/>
        <v>1721886.8599999999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1612736.39</v>
      </c>
      <c r="D8" s="15">
        <v>370958.3</v>
      </c>
      <c r="E8" s="15">
        <f t="shared" ref="E8:E14" si="1">C8+D8</f>
        <v>1983694.69</v>
      </c>
      <c r="F8" s="15">
        <v>1861842.74</v>
      </c>
      <c r="G8" s="15">
        <v>1843208.53</v>
      </c>
      <c r="H8" s="15">
        <f t="shared" ref="H8:H14" si="2">E8-F8</f>
        <v>121851.94999999995</v>
      </c>
    </row>
    <row r="9" spans="1:8" x14ac:dyDescent="0.2">
      <c r="A9" s="38"/>
      <c r="B9" s="42" t="s">
        <v>43</v>
      </c>
      <c r="C9" s="15">
        <v>2853579.15</v>
      </c>
      <c r="D9" s="15">
        <v>4013115.95</v>
      </c>
      <c r="E9" s="15">
        <f t="shared" si="1"/>
        <v>6866695.0999999996</v>
      </c>
      <c r="F9" s="15">
        <v>5424391.6299999999</v>
      </c>
      <c r="G9" s="15">
        <v>5420533.1399999997</v>
      </c>
      <c r="H9" s="15">
        <f t="shared" si="2"/>
        <v>1442303.4699999997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2212217.21</v>
      </c>
      <c r="D11" s="15">
        <v>-403769.52</v>
      </c>
      <c r="E11" s="15">
        <f t="shared" si="1"/>
        <v>1808447.69</v>
      </c>
      <c r="F11" s="15">
        <v>1657084.14</v>
      </c>
      <c r="G11" s="15">
        <v>1654516.3</v>
      </c>
      <c r="H11" s="15">
        <f t="shared" si="2"/>
        <v>151363.55000000005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344350.71999999997</v>
      </c>
      <c r="D14" s="15">
        <v>-28736.92</v>
      </c>
      <c r="E14" s="15">
        <f t="shared" si="1"/>
        <v>315613.8</v>
      </c>
      <c r="F14" s="15">
        <v>309245.90999999997</v>
      </c>
      <c r="G14" s="15">
        <v>308935.21999999997</v>
      </c>
      <c r="H14" s="15">
        <f t="shared" si="2"/>
        <v>6367.890000000014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8158979.1400000006</v>
      </c>
      <c r="D16" s="15">
        <f t="shared" si="3"/>
        <v>53532.070000000007</v>
      </c>
      <c r="E16" s="15">
        <f t="shared" si="3"/>
        <v>8212511.209999999</v>
      </c>
      <c r="F16" s="15">
        <f t="shared" si="3"/>
        <v>7757679.8200000003</v>
      </c>
      <c r="G16" s="15">
        <f t="shared" si="3"/>
        <v>7705103.2400000002</v>
      </c>
      <c r="H16" s="15">
        <f t="shared" si="3"/>
        <v>454831.38999999966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1720201.84</v>
      </c>
      <c r="D19" s="15">
        <v>24164.720000000001</v>
      </c>
      <c r="E19" s="15">
        <f t="shared" si="5"/>
        <v>1744366.56</v>
      </c>
      <c r="F19" s="15">
        <v>1699869.52</v>
      </c>
      <c r="G19" s="15">
        <v>1696086.68</v>
      </c>
      <c r="H19" s="15">
        <f t="shared" si="4"/>
        <v>44497.040000000037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2460396.9</v>
      </c>
      <c r="D21" s="15">
        <v>-206862.93</v>
      </c>
      <c r="E21" s="15">
        <f t="shared" si="5"/>
        <v>2253533.9699999997</v>
      </c>
      <c r="F21" s="15">
        <v>2183989.67</v>
      </c>
      <c r="G21" s="15">
        <v>2149194.7200000002</v>
      </c>
      <c r="H21" s="15">
        <f t="shared" si="4"/>
        <v>69544.299999999814</v>
      </c>
    </row>
    <row r="22" spans="1:8" x14ac:dyDescent="0.2">
      <c r="A22" s="38"/>
      <c r="B22" s="42" t="s">
        <v>48</v>
      </c>
      <c r="C22" s="15">
        <v>3978380.4</v>
      </c>
      <c r="D22" s="15">
        <v>236230.28</v>
      </c>
      <c r="E22" s="15">
        <f t="shared" si="5"/>
        <v>4214610.68</v>
      </c>
      <c r="F22" s="15">
        <v>3873820.63</v>
      </c>
      <c r="G22" s="15">
        <v>3859821.84</v>
      </c>
      <c r="H22" s="15">
        <f t="shared" si="4"/>
        <v>340790.04999999981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15181862.609999999</v>
      </c>
      <c r="D42" s="23">
        <f t="shared" si="12"/>
        <v>4005099.88</v>
      </c>
      <c r="E42" s="23">
        <f t="shared" si="12"/>
        <v>19186962.489999998</v>
      </c>
      <c r="F42" s="23">
        <f t="shared" si="12"/>
        <v>17010244.240000002</v>
      </c>
      <c r="G42" s="23">
        <f t="shared" si="12"/>
        <v>16932296.43</v>
      </c>
      <c r="H42" s="23">
        <f t="shared" si="12"/>
        <v>2176718.2499999995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FAM ALVAREZ</cp:lastModifiedBy>
  <cp:lastPrinted>2018-03-08T21:21:25Z</cp:lastPrinted>
  <dcterms:created xsi:type="dcterms:W3CDTF">2014-02-10T03:37:14Z</dcterms:created>
  <dcterms:modified xsi:type="dcterms:W3CDTF">2019-01-29T21:54:05Z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