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JUNIO\DIGITAL\"/>
    </mc:Choice>
  </mc:AlternateContent>
  <bookViews>
    <workbookView xWindow="0" yWindow="0" windowWidth="24000" windowHeight="9735"/>
  </bookViews>
  <sheets>
    <sheet name="EAA" sheetId="1" r:id="rId1"/>
  </sheets>
  <definedNames>
    <definedName name="_xlnm._FilterDatabase" localSheetId="0" hidden="1">EAA!$A$2:$G$100</definedName>
  </definedNames>
  <calcPr calcId="15251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2" i="1"/>
  <c r="G80" i="1"/>
  <c r="G79" i="1"/>
  <c r="G77" i="1"/>
  <c r="G75" i="1"/>
  <c r="G74" i="1"/>
  <c r="G73" i="1"/>
  <c r="G71" i="1"/>
  <c r="G70" i="1"/>
  <c r="G68" i="1"/>
  <c r="G62" i="1"/>
  <c r="G60" i="1"/>
  <c r="G59" i="1"/>
  <c r="G58" i="1"/>
  <c r="G57" i="1"/>
  <c r="G56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7" i="1"/>
  <c r="G12" i="1"/>
  <c r="G11" i="1"/>
  <c r="G10" i="1"/>
  <c r="G7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G83" i="1" s="1"/>
  <c r="F82" i="1"/>
  <c r="F81" i="1"/>
  <c r="G81" i="1" s="1"/>
  <c r="F80" i="1"/>
  <c r="F79" i="1"/>
  <c r="F77" i="1"/>
  <c r="F76" i="1"/>
  <c r="G76" i="1" s="1"/>
  <c r="F75" i="1"/>
  <c r="F74" i="1"/>
  <c r="F73" i="1"/>
  <c r="F71" i="1"/>
  <c r="F70" i="1"/>
  <c r="F69" i="1"/>
  <c r="G69" i="1" s="1"/>
  <c r="F68" i="1"/>
  <c r="F67" i="1"/>
  <c r="G67" i="1" s="1"/>
  <c r="F66" i="1"/>
  <c r="G66" i="1" s="1"/>
  <c r="F65" i="1"/>
  <c r="G65" i="1" s="1"/>
  <c r="F64" i="1"/>
  <c r="G64" i="1" s="1"/>
  <c r="F62" i="1"/>
  <c r="F61" i="1"/>
  <c r="G61" i="1" s="1"/>
  <c r="F60" i="1"/>
  <c r="F59" i="1"/>
  <c r="F58" i="1"/>
  <c r="F57" i="1"/>
  <c r="F56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G20" i="1" s="1"/>
  <c r="F19" i="1"/>
  <c r="F18" i="1"/>
  <c r="G18" i="1" s="1"/>
  <c r="F17" i="1"/>
  <c r="F16" i="1"/>
  <c r="G16" i="1" s="1"/>
  <c r="F15" i="1"/>
  <c r="G15" i="1" s="1"/>
  <c r="F14" i="1"/>
  <c r="G14" i="1" s="1"/>
  <c r="F12" i="1"/>
  <c r="F11" i="1"/>
  <c r="F10" i="1"/>
  <c r="F9" i="1"/>
  <c r="G9" i="1" s="1"/>
  <c r="F8" i="1"/>
  <c r="G8" i="1" s="1"/>
  <c r="F7" i="1"/>
  <c r="F6" i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F72" i="1" s="1"/>
  <c r="G72" i="1" s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C78" i="1"/>
  <c r="C72" i="1"/>
  <c r="C63" i="1"/>
  <c r="F63" i="1" s="1"/>
  <c r="G63" i="1" s="1"/>
  <c r="C55" i="1"/>
  <c r="C49" i="1"/>
  <c r="C44" i="1"/>
  <c r="C38" i="1"/>
  <c r="C35" i="1"/>
  <c r="C33" i="1"/>
  <c r="C27" i="1"/>
  <c r="C21" i="1"/>
  <c r="C13" i="1"/>
  <c r="C5" i="1"/>
  <c r="F78" i="1" l="1"/>
  <c r="G78" i="1" s="1"/>
  <c r="C43" i="1"/>
  <c r="E43" i="1"/>
  <c r="D43" i="1"/>
  <c r="F55" i="1"/>
  <c r="G55" i="1" s="1"/>
  <c r="F13" i="1"/>
  <c r="G13" i="1" s="1"/>
  <c r="F5" i="1"/>
  <c r="G5" i="1" s="1"/>
  <c r="E4" i="1"/>
  <c r="D4" i="1"/>
  <c r="C4" i="1"/>
  <c r="C3" i="1" s="1"/>
  <c r="D3" i="1" l="1"/>
  <c r="F3" i="1" s="1"/>
  <c r="G3" i="1" s="1"/>
  <c r="E3" i="1"/>
  <c r="F43" i="1"/>
  <c r="G43" i="1" s="1"/>
  <c r="F4" i="1"/>
  <c r="G4" i="1" s="1"/>
</calcChain>
</file>

<file path=xl/sharedStrings.xml><?xml version="1.0" encoding="utf-8"?>
<sst xmlns="http://schemas.openxmlformats.org/spreadsheetml/2006/main" count="111" uniqueCount="109">
  <si>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</si>
  <si>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</si>
  <si>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</si>
  <si>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</si>
  <si>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</si>
  <si>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</si>
  <si>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</si>
  <si>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</si>
  <si>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</si>
  <si>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</si>
  <si>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</si>
  <si>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</si>
  <si>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</si>
  <si>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</si>
  <si>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</si>
  <si>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</si>
  <si>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</si>
  <si>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</si>
  <si>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</si>
  <si>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</si>
  <si>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</si>
  <si>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</si>
  <si>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</si>
  <si>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</si>
  <si>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</si>
  <si>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</si>
  <si>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</si>
  <si>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</si>
  <si>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</si>
  <si>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</si>
  <si>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</si>
  <si>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</si>
  <si>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</si>
  <si>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</si>
  <si>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</si>
  <si>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</si>
  <si>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</si>
  <si>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</si>
  <si>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</si>
  <si>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</si>
  <si>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</si>
  <si>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</si>
  <si>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</si>
  <si>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</si>
  <si>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</si>
  <si>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</si>
  <si>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</si>
  <si>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</si>
  <si>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</si>
  <si>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</si>
  <si>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</si>
  <si>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</si>
  <si>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</si>
  <si>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</si>
  <si>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</si>
  <si>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</si>
  <si>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</si>
  <si>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</si>
  <si>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</si>
  <si>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</si>
  <si>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</si>
  <si>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</si>
  <si>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</si>
  <si>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</si>
  <si>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</si>
  <si>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</si>
  <si>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</si>
  <si>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</si>
  <si>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</si>
  <si>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</si>
  <si>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</si>
  <si>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</si>
  <si>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</si>
  <si>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</si>
  <si>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</si>
  <si>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</si>
  <si>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</si>
  <si>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</si>
  <si>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</si>
  <si>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</si>
  <si>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</si>
  <si>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</si>
  <si>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</si>
  <si>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</si>
  <si>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</si>
  <si>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</si>
  <si>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</si>
  <si>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</si>
  <si>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</si>
  <si>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</si>
  <si>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</si>
  <si>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</si>
  <si>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</si>
  <si>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</si>
  <si>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</si>
  <si>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</si>
  <si>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</si>
  <si>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</si>
  <si>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</si>
  <si>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</si>
  <si>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</si>
  <si>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</si>
  <si>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</si>
  <si>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</si>
  <si>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CARGOS DEL PERIODO (B)</t>
  </si>
  <si>
    <t xml:space="preserve">ABONOS DEL PERIODO (C) </t>
  </si>
  <si>
    <t>SALDO FINAL
(D) = (A)+(B)-(C)</t>
  </si>
  <si>
    <t>VARIACIÓN DEL PERIODO
(E) = (D)-(A)</t>
  </si>
  <si>
    <t>ESTADO ANALÍTICO DEL ACTIVO
SISTEMA PARA EL DESARROLLO INTEGRAL DE LA FAMILIA DEL MUNICIPIO COMONFORT, GTO.
DEL 1 DE ENERO AL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</si>
</sst>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5" fillId="2" borderId="9" xfId="8" applyFont="1" applyFill="1" applyBorder="1" applyAlignment="1">
      <alignment horizontal="center" vertical="center" wrapText="1"/>
    </xf>
    <xf numFmtId="4" fontId="5" fillId="2" borderId="9" xfId="8" applyNumberFormat="1" applyFont="1" applyFill="1" applyBorder="1" applyAlignment="1">
      <alignment horizontal="center" vertical="center" wrapText="1"/>
    </xf>
    <xf numFmtId="0" fontId="5" fillId="2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21" activePane="bottomLeft" state="frozen"/>
      <selection pane="bottomLeft" activeCell="B37" sqref="B37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6" t="s">
        <v>108</v>
      </c>
      <c r="B1" s="37"/>
      <c r="C1" s="37"/>
      <c r="D1" s="37"/>
      <c r="E1" s="37"/>
      <c r="F1" s="37"/>
      <c r="G1" s="38"/>
    </row>
    <row r="2" spans="1:7" ht="32.1" customHeight="1" x14ac:dyDescent="0.2">
      <c r="A2" s="21" t="s">
        <v>0</v>
      </c>
      <c r="B2" s="19" t="s">
        <v>1</v>
      </c>
      <c r="C2" s="20" t="s">
        <v>2</v>
      </c>
      <c r="D2" s="20" t="s">
        <v>104</v>
      </c>
      <c r="E2" s="20" t="s">
        <v>105</v>
      </c>
      <c r="F2" s="20" t="s">
        <v>106</v>
      </c>
      <c r="G2" s="20" t="s">
        <v>107</v>
      </c>
    </row>
    <row r="3" spans="1:7" x14ac:dyDescent="0.2">
      <c r="A3" s="1">
        <v>1000</v>
      </c>
      <c r="B3" s="2" t="s">
        <v>3</v>
      </c>
      <c r="C3" s="3">
        <f>SUM(C4+C43)</f>
        <v>5776967</v>
      </c>
      <c r="D3" s="3">
        <f>SUM(D4+D43)</f>
        <v>50250494.710000001</v>
      </c>
      <c r="E3" s="3">
        <f>SUM(E4+E43)</f>
        <v>49367766.859999999</v>
      </c>
      <c r="F3" s="3">
        <f>C3+D3-E3</f>
        <v>6659694.8500000015</v>
      </c>
      <c r="G3" s="4">
        <f>F3-C3</f>
        <v>882727.85000000149</v>
      </c>
    </row>
    <row r="4" spans="1:7" x14ac:dyDescent="0.2">
      <c r="A4" s="5">
        <v>1100</v>
      </c>
      <c r="B4" s="6" t="s">
        <v>4</v>
      </c>
      <c r="C4" s="7">
        <f>SUM(C5+C13+C21+C27+C33+C35+C38)</f>
        <v>1271710.5</v>
      </c>
      <c r="D4" s="7">
        <f>SUM(D5+D13+D21+D27+D33+D35+D38)</f>
        <v>50228077.509999998</v>
      </c>
      <c r="E4" s="7">
        <f>SUM(E5+E13+E21+E27+E33+E35+E38)</f>
        <v>49367766.859999999</v>
      </c>
      <c r="F4" s="7">
        <f t="shared" ref="F4:F67" si="0">C4+D4-E4</f>
        <v>2132021.1499999985</v>
      </c>
      <c r="G4" s="8">
        <f t="shared" ref="G4:G67" si="1">F4-C4</f>
        <v>860310.64999999851</v>
      </c>
    </row>
    <row r="5" spans="1:7" x14ac:dyDescent="0.2">
      <c r="A5" s="5">
        <v>1110</v>
      </c>
      <c r="B5" s="6" t="s">
        <v>5</v>
      </c>
      <c r="C5" s="7">
        <f>SUM(C6:C12)</f>
        <v>1024367.75</v>
      </c>
      <c r="D5" s="7">
        <f>SUM(D6:D12)</f>
        <v>33264682.879999999</v>
      </c>
      <c r="E5" s="7">
        <f>SUM(E6:E12)</f>
        <v>33773920.520000003</v>
      </c>
      <c r="F5" s="7">
        <f t="shared" si="0"/>
        <v>515130.10999999195</v>
      </c>
      <c r="G5" s="8">
        <f t="shared" si="1"/>
        <v>-509237.64000000805</v>
      </c>
    </row>
    <row r="6" spans="1:7" x14ac:dyDescent="0.2">
      <c r="A6" s="9">
        <v>1111</v>
      </c>
      <c r="B6" s="22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2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2" t="s">
        <v>8</v>
      </c>
      <c r="C8" s="10">
        <v>343956.55</v>
      </c>
      <c r="D8" s="10">
        <v>30294726.809999999</v>
      </c>
      <c r="E8" s="10">
        <v>30123553.25</v>
      </c>
      <c r="F8" s="10">
        <f t="shared" si="0"/>
        <v>515130.1099999994</v>
      </c>
      <c r="G8" s="11">
        <f t="shared" si="1"/>
        <v>171173.55999999942</v>
      </c>
    </row>
    <row r="9" spans="1:7" x14ac:dyDescent="0.2">
      <c r="A9" s="9">
        <v>1114</v>
      </c>
      <c r="B9" s="22" t="s">
        <v>9</v>
      </c>
      <c r="C9" s="10">
        <v>680411.2</v>
      </c>
      <c r="D9" s="10">
        <v>2969956.07</v>
      </c>
      <c r="E9" s="10">
        <v>3650367.27</v>
      </c>
      <c r="F9" s="10">
        <f t="shared" si="0"/>
        <v>0</v>
      </c>
      <c r="G9" s="11">
        <f t="shared" si="1"/>
        <v>-680411.2</v>
      </c>
    </row>
    <row r="10" spans="1:7" x14ac:dyDescent="0.2">
      <c r="A10" s="9">
        <v>1115</v>
      </c>
      <c r="B10" s="22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2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2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3" t="s">
        <v>12</v>
      </c>
      <c r="C13" s="7">
        <f>SUM(C14:C20)</f>
        <v>247342.75</v>
      </c>
      <c r="D13" s="7">
        <f>SUM(D14:D20)</f>
        <v>16963394.629999999</v>
      </c>
      <c r="E13" s="7">
        <f>SUM(E14:E20)</f>
        <v>15593846.339999998</v>
      </c>
      <c r="F13" s="7">
        <f t="shared" si="0"/>
        <v>1616891.040000001</v>
      </c>
      <c r="G13" s="8">
        <f t="shared" si="1"/>
        <v>1369548.290000001</v>
      </c>
    </row>
    <row r="14" spans="1:7" x14ac:dyDescent="0.2">
      <c r="A14" s="9">
        <v>1121</v>
      </c>
      <c r="B14" s="22" t="s">
        <v>13</v>
      </c>
      <c r="C14" s="10">
        <v>0</v>
      </c>
      <c r="D14" s="10">
        <v>15103804.630000001</v>
      </c>
      <c r="E14" s="10">
        <v>13973825.859999999</v>
      </c>
      <c r="F14" s="10">
        <f t="shared" si="0"/>
        <v>1129978.7700000014</v>
      </c>
      <c r="G14" s="11">
        <f t="shared" si="1"/>
        <v>1129978.7700000014</v>
      </c>
    </row>
    <row r="15" spans="1:7" x14ac:dyDescent="0.2">
      <c r="A15" s="9">
        <v>1122</v>
      </c>
      <c r="B15" s="22" t="s">
        <v>14</v>
      </c>
      <c r="C15" s="10">
        <v>16276.12</v>
      </c>
      <c r="D15" s="10">
        <v>12084.09</v>
      </c>
      <c r="E15" s="10">
        <v>16034.93</v>
      </c>
      <c r="F15" s="10">
        <f t="shared" si="0"/>
        <v>12325.279999999999</v>
      </c>
      <c r="G15" s="11">
        <f t="shared" si="1"/>
        <v>-3950.840000000002</v>
      </c>
    </row>
    <row r="16" spans="1:7" x14ac:dyDescent="0.2">
      <c r="A16" s="9">
        <v>1123</v>
      </c>
      <c r="B16" s="22" t="s">
        <v>15</v>
      </c>
      <c r="C16" s="10">
        <v>1627.63</v>
      </c>
      <c r="D16" s="10">
        <v>77671.75</v>
      </c>
      <c r="E16" s="10">
        <v>54613.75</v>
      </c>
      <c r="F16" s="10">
        <f t="shared" si="0"/>
        <v>24685.630000000005</v>
      </c>
      <c r="G16" s="11">
        <f t="shared" si="1"/>
        <v>23058.000000000004</v>
      </c>
    </row>
    <row r="17" spans="1:7" x14ac:dyDescent="0.2">
      <c r="A17" s="9">
        <v>1124</v>
      </c>
      <c r="B17" s="22" t="s">
        <v>16</v>
      </c>
      <c r="C17" s="10">
        <v>0</v>
      </c>
      <c r="D17" s="10">
        <v>0</v>
      </c>
      <c r="E17" s="10">
        <v>0</v>
      </c>
      <c r="F17" s="10">
        <f t="shared" si="0"/>
        <v>0</v>
      </c>
      <c r="G17" s="11">
        <f t="shared" si="1"/>
        <v>0</v>
      </c>
    </row>
    <row r="18" spans="1:7" x14ac:dyDescent="0.2">
      <c r="A18" s="9">
        <v>1125</v>
      </c>
      <c r="B18" s="22" t="s">
        <v>94</v>
      </c>
      <c r="C18" s="10">
        <v>500</v>
      </c>
      <c r="D18" s="10">
        <v>15501.52</v>
      </c>
      <c r="E18" s="10">
        <v>501.52</v>
      </c>
      <c r="F18" s="10">
        <f t="shared" si="0"/>
        <v>15500</v>
      </c>
      <c r="G18" s="11">
        <f t="shared" si="1"/>
        <v>15000</v>
      </c>
    </row>
    <row r="19" spans="1:7" x14ac:dyDescent="0.2">
      <c r="A19" s="9">
        <v>1126</v>
      </c>
      <c r="B19" s="22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2" t="s">
        <v>18</v>
      </c>
      <c r="C20" s="10">
        <v>228939</v>
      </c>
      <c r="D20" s="10">
        <v>1754332.64</v>
      </c>
      <c r="E20" s="10">
        <v>1548870.28</v>
      </c>
      <c r="F20" s="10">
        <f t="shared" si="0"/>
        <v>434401.35999999987</v>
      </c>
      <c r="G20" s="11">
        <f t="shared" si="1"/>
        <v>205462.35999999987</v>
      </c>
    </row>
    <row r="21" spans="1:7" x14ac:dyDescent="0.2">
      <c r="A21" s="5">
        <v>1130</v>
      </c>
      <c r="B21" s="23" t="s">
        <v>19</v>
      </c>
      <c r="C21" s="7">
        <f>SUM(C22:C26)</f>
        <v>0</v>
      </c>
      <c r="D21" s="7">
        <f>SUM(D22:D26)</f>
        <v>0</v>
      </c>
      <c r="E21" s="7">
        <f>SUM(E22:E26)</f>
        <v>0</v>
      </c>
      <c r="F21" s="7">
        <f t="shared" si="0"/>
        <v>0</v>
      </c>
      <c r="G21" s="8">
        <f t="shared" si="1"/>
        <v>0</v>
      </c>
    </row>
    <row r="22" spans="1:7" x14ac:dyDescent="0.2">
      <c r="A22" s="9">
        <v>1131</v>
      </c>
      <c r="B22" s="22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2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2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2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2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3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2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2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2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2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2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3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2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3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2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2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3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2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2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2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4">
        <v>1194</v>
      </c>
      <c r="B42" s="22" t="s">
        <v>100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4505256.5</v>
      </c>
      <c r="D43" s="7">
        <f>SUM(D44+D49+D55+D63+D72+D78+D84+D91+D97)</f>
        <v>22417.200000000001</v>
      </c>
      <c r="E43" s="7">
        <f>SUM(E44+E49+E55+E63+E72+E78+E84+E91+E97)</f>
        <v>0</v>
      </c>
      <c r="F43" s="7">
        <f t="shared" si="0"/>
        <v>4527673.7</v>
      </c>
      <c r="G43" s="8">
        <f t="shared" si="1"/>
        <v>22417.200000000186</v>
      </c>
    </row>
    <row r="44" spans="1:7" x14ac:dyDescent="0.2">
      <c r="A44" s="5">
        <v>1210</v>
      </c>
      <c r="B44" s="23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2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2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2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2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3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2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2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2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2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2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3" t="s">
        <v>50</v>
      </c>
      <c r="C55" s="14">
        <f>SUM(C56:C62)</f>
        <v>840735.94</v>
      </c>
      <c r="D55" s="14">
        <f>SUM(D56:D62)</f>
        <v>0</v>
      </c>
      <c r="E55" s="14">
        <f>SUM(E56:E62)</f>
        <v>0</v>
      </c>
      <c r="F55" s="14">
        <f t="shared" si="0"/>
        <v>840735.94</v>
      </c>
      <c r="G55" s="15">
        <f t="shared" si="1"/>
        <v>0</v>
      </c>
    </row>
    <row r="56" spans="1:7" x14ac:dyDescent="0.2">
      <c r="A56" s="9">
        <v>1231</v>
      </c>
      <c r="B56" s="22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2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2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2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2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2" t="s">
        <v>56</v>
      </c>
      <c r="C61" s="10">
        <v>840735.94</v>
      </c>
      <c r="D61" s="10">
        <v>0</v>
      </c>
      <c r="E61" s="10">
        <v>0</v>
      </c>
      <c r="F61" s="10">
        <f t="shared" si="0"/>
        <v>840735.94</v>
      </c>
      <c r="G61" s="11">
        <f t="shared" si="1"/>
        <v>0</v>
      </c>
    </row>
    <row r="62" spans="1:7" x14ac:dyDescent="0.2">
      <c r="A62" s="9">
        <v>1239</v>
      </c>
      <c r="B62" s="22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3" t="s">
        <v>58</v>
      </c>
      <c r="C63" s="7">
        <f>SUM(C64:C71)</f>
        <v>5283944.55</v>
      </c>
      <c r="D63" s="7">
        <f>SUM(D64:D71)</f>
        <v>22417.200000000001</v>
      </c>
      <c r="E63" s="7">
        <f>SUM(E64:E71)</f>
        <v>0</v>
      </c>
      <c r="F63" s="7">
        <f t="shared" si="0"/>
        <v>5306361.75</v>
      </c>
      <c r="G63" s="8">
        <f t="shared" si="1"/>
        <v>22417.200000000186</v>
      </c>
    </row>
    <row r="64" spans="1:7" x14ac:dyDescent="0.2">
      <c r="A64" s="9">
        <v>1241</v>
      </c>
      <c r="B64" s="22" t="s">
        <v>59</v>
      </c>
      <c r="C64" s="10">
        <v>2392984.35</v>
      </c>
      <c r="D64" s="10">
        <v>22417.200000000001</v>
      </c>
      <c r="E64" s="10">
        <v>0</v>
      </c>
      <c r="F64" s="10">
        <f t="shared" si="0"/>
        <v>2415401.5500000003</v>
      </c>
      <c r="G64" s="11">
        <f t="shared" si="1"/>
        <v>22417.200000000186</v>
      </c>
    </row>
    <row r="65" spans="1:7" x14ac:dyDescent="0.2">
      <c r="A65" s="9">
        <v>1242</v>
      </c>
      <c r="B65" s="22" t="s">
        <v>60</v>
      </c>
      <c r="C65" s="10">
        <v>121348.28</v>
      </c>
      <c r="D65" s="10">
        <v>0</v>
      </c>
      <c r="E65" s="10">
        <v>0</v>
      </c>
      <c r="F65" s="10">
        <f t="shared" si="0"/>
        <v>121348.28</v>
      </c>
      <c r="G65" s="11">
        <f t="shared" si="1"/>
        <v>0</v>
      </c>
    </row>
    <row r="66" spans="1:7" x14ac:dyDescent="0.2">
      <c r="A66" s="9">
        <v>1243</v>
      </c>
      <c r="B66" s="22" t="s">
        <v>61</v>
      </c>
      <c r="C66" s="10">
        <v>152018.92000000001</v>
      </c>
      <c r="D66" s="10">
        <v>0</v>
      </c>
      <c r="E66" s="10">
        <v>0</v>
      </c>
      <c r="F66" s="10">
        <f t="shared" si="0"/>
        <v>152018.92000000001</v>
      </c>
      <c r="G66" s="11">
        <f t="shared" si="1"/>
        <v>0</v>
      </c>
    </row>
    <row r="67" spans="1:7" x14ac:dyDescent="0.2">
      <c r="A67" s="9">
        <v>1244</v>
      </c>
      <c r="B67" s="22" t="s">
        <v>62</v>
      </c>
      <c r="C67" s="10">
        <v>2587496</v>
      </c>
      <c r="D67" s="10">
        <v>0</v>
      </c>
      <c r="E67" s="10">
        <v>0</v>
      </c>
      <c r="F67" s="10">
        <f t="shared" si="0"/>
        <v>2587496</v>
      </c>
      <c r="G67" s="11">
        <f t="shared" si="1"/>
        <v>0</v>
      </c>
    </row>
    <row r="68" spans="1:7" x14ac:dyDescent="0.2">
      <c r="A68" s="9">
        <v>1245</v>
      </c>
      <c r="B68" s="22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2" t="s">
        <v>64</v>
      </c>
      <c r="C69" s="10">
        <v>30097</v>
      </c>
      <c r="D69" s="10">
        <v>0</v>
      </c>
      <c r="E69" s="10">
        <v>0</v>
      </c>
      <c r="F69" s="10">
        <f t="shared" si="2"/>
        <v>30097</v>
      </c>
      <c r="G69" s="11">
        <f t="shared" si="3"/>
        <v>0</v>
      </c>
    </row>
    <row r="70" spans="1:7" x14ac:dyDescent="0.2">
      <c r="A70" s="9">
        <v>1247</v>
      </c>
      <c r="B70" s="22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2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3" t="s">
        <v>67</v>
      </c>
      <c r="C72" s="7">
        <f>SUM(C73:C77)</f>
        <v>29771</v>
      </c>
      <c r="D72" s="7">
        <f>SUM(D73:D77)</f>
        <v>0</v>
      </c>
      <c r="E72" s="7">
        <f>SUM(E73:E77)</f>
        <v>0</v>
      </c>
      <c r="F72" s="7">
        <f t="shared" si="2"/>
        <v>29771</v>
      </c>
      <c r="G72" s="8">
        <f t="shared" si="3"/>
        <v>0</v>
      </c>
    </row>
    <row r="73" spans="1:7" x14ac:dyDescent="0.2">
      <c r="A73" s="9">
        <v>1251</v>
      </c>
      <c r="B73" s="22" t="s">
        <v>68</v>
      </c>
      <c r="C73" s="10">
        <v>0</v>
      </c>
      <c r="D73" s="10">
        <v>0</v>
      </c>
      <c r="E73" s="10">
        <v>0</v>
      </c>
      <c r="F73" s="10">
        <f t="shared" si="2"/>
        <v>0</v>
      </c>
      <c r="G73" s="11">
        <f t="shared" si="3"/>
        <v>0</v>
      </c>
    </row>
    <row r="74" spans="1:7" x14ac:dyDescent="0.2">
      <c r="A74" s="9">
        <v>1252</v>
      </c>
      <c r="B74" s="22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2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2" t="s">
        <v>71</v>
      </c>
      <c r="C76" s="13">
        <v>29771</v>
      </c>
      <c r="D76" s="13">
        <v>0</v>
      </c>
      <c r="E76" s="13">
        <v>0</v>
      </c>
      <c r="F76" s="13">
        <f t="shared" si="2"/>
        <v>29771</v>
      </c>
      <c r="G76" s="12">
        <f t="shared" si="3"/>
        <v>0</v>
      </c>
    </row>
    <row r="77" spans="1:7" x14ac:dyDescent="0.2">
      <c r="A77" s="9">
        <v>1259</v>
      </c>
      <c r="B77" s="22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3" t="s">
        <v>97</v>
      </c>
      <c r="C78" s="7">
        <f>SUM(C79:C83)</f>
        <v>-1649194.99</v>
      </c>
      <c r="D78" s="7">
        <f>SUM(D79:D83)</f>
        <v>0</v>
      </c>
      <c r="E78" s="7">
        <f>SUM(E79:E83)</f>
        <v>0</v>
      </c>
      <c r="F78" s="7">
        <f t="shared" si="2"/>
        <v>-1649194.99</v>
      </c>
      <c r="G78" s="8">
        <f t="shared" si="3"/>
        <v>0</v>
      </c>
    </row>
    <row r="79" spans="1:7" x14ac:dyDescent="0.2">
      <c r="A79" s="9">
        <v>1261</v>
      </c>
      <c r="B79" s="22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2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2" t="s">
        <v>74</v>
      </c>
      <c r="C81" s="13">
        <v>-1637736.23</v>
      </c>
      <c r="D81" s="13">
        <v>0</v>
      </c>
      <c r="E81" s="13">
        <v>0</v>
      </c>
      <c r="F81" s="13">
        <f t="shared" si="2"/>
        <v>-1637736.23</v>
      </c>
      <c r="G81" s="12">
        <f t="shared" si="3"/>
        <v>0</v>
      </c>
    </row>
    <row r="82" spans="1:7" x14ac:dyDescent="0.2">
      <c r="A82" s="9">
        <v>1264</v>
      </c>
      <c r="B82" s="22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2" t="s">
        <v>76</v>
      </c>
      <c r="C83" s="13">
        <v>-11458.76</v>
      </c>
      <c r="D83" s="13">
        <v>0</v>
      </c>
      <c r="E83" s="13">
        <v>0</v>
      </c>
      <c r="F83" s="13">
        <f t="shared" si="2"/>
        <v>-11458.76</v>
      </c>
      <c r="G83" s="12">
        <f t="shared" si="3"/>
        <v>0</v>
      </c>
    </row>
    <row r="84" spans="1:7" x14ac:dyDescent="0.2">
      <c r="A84" s="5">
        <v>1270</v>
      </c>
      <c r="B84" s="23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2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2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2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2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2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2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3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2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2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2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2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2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5">
        <v>1290</v>
      </c>
      <c r="B97" s="23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2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2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5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26" t="s">
        <v>101</v>
      </c>
      <c r="B102" s="27"/>
      <c r="C102" s="27"/>
      <c r="D102" s="28"/>
    </row>
    <row r="103" spans="1:7" x14ac:dyDescent="0.2">
      <c r="A103" s="29"/>
      <c r="B103" s="29"/>
      <c r="C103" s="29"/>
      <c r="D103" s="28"/>
    </row>
    <row r="104" spans="1:7" x14ac:dyDescent="0.2">
      <c r="A104" s="30"/>
      <c r="B104" s="31"/>
      <c r="C104" s="30"/>
      <c r="D104" s="30"/>
    </row>
    <row r="105" spans="1:7" x14ac:dyDescent="0.2">
      <c r="A105" s="30"/>
      <c r="B105" s="30"/>
      <c r="C105" s="30"/>
      <c r="D105" s="30"/>
    </row>
    <row r="106" spans="1:7" x14ac:dyDescent="0.2">
      <c r="A106" s="30"/>
      <c r="B106" s="30" t="s">
        <v>102</v>
      </c>
      <c r="C106" s="30"/>
      <c r="D106" s="32" t="s">
        <v>102</v>
      </c>
    </row>
    <row r="107" spans="1:7" ht="22.5" x14ac:dyDescent="0.2">
      <c r="A107" s="30"/>
      <c r="B107" s="33" t="s">
        <v>103</v>
      </c>
      <c r="C107" s="34"/>
      <c r="D107" s="33" t="s">
        <v>103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dcterms:created xsi:type="dcterms:W3CDTF">2014-02-09T04:04:15Z</dcterms:created>
  <dcterms:modified xsi:type="dcterms:W3CDTF">2017-07-18T19:50:55Z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